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285" activeTab="0"/>
  </bookViews>
  <sheets>
    <sheet name="rozpočet 2018" sheetId="1" r:id="rId1"/>
    <sheet name="komentář k rozpočtu" sheetId="2" r:id="rId2"/>
    <sheet name="List4" sheetId="3" r:id="rId3"/>
  </sheets>
  <definedNames>
    <definedName name="_xlnm.Print_Area" localSheetId="0">'rozpočet 2018'!$A$1:$K$67</definedName>
  </definedNames>
  <calcPr fullCalcOnLoad="1"/>
</workbook>
</file>

<file path=xl/sharedStrings.xml><?xml version="1.0" encoding="utf-8"?>
<sst xmlns="http://schemas.openxmlformats.org/spreadsheetml/2006/main" count="151" uniqueCount="114">
  <si>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</si>
  <si>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</si>
  <si>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</si>
  <si>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</si>
  <si>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</si>
  <si>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</si>
  <si>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</si>
  <si>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</si>
  <si>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</si>
  <si>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</si>
  <si>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</si>
  <si>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</si>
  <si>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</si>
  <si>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</si>
  <si>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</si>
  <si>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</si>
  <si>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</si>
  <si>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</si>
  <si>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</si>
  <si>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</si>
  <si>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</si>
  <si>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</si>
  <si>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</si>
  <si>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</si>
  <si>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</si>
  <si>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</si>
  <si>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</si>
  <si>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</si>
  <si>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</si>
  <si>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</si>
  <si>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</si>
  <si>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</si>
  <si>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</si>
  <si>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</si>
  <si>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</si>
  <si>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</si>
  <si>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</si>
  <si>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</si>
  <si>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</si>
  <si>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</si>
  <si>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</si>
  <si>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DDHM</t>
  </si>
  <si>
    <t>ostatní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</si>
  <si>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</si>
  <si>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</si>
  <si>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</si>
  <si>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</si>
  <si>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</si>
  <si>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</si>
  <si>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</si>
  <si>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</si>
  <si>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</si>
  <si>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</si>
  <si>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Výnosy z prodaného zboží</t>
  </si>
  <si>
    <t>voda (bez stočného-je ve službách)</t>
  </si>
  <si>
    <t>knihy, propagační materiály</t>
  </si>
  <si>
    <t>Jiné provozní výnosy - dotace</t>
  </si>
  <si>
    <t>činnost</t>
  </si>
  <si>
    <t>měsíčník, web</t>
  </si>
  <si>
    <t>Tvorba zúčtování rezerv</t>
  </si>
  <si>
    <t>schválený rozpočet 2017</t>
  </si>
  <si>
    <t>poznámka, komentář (uvést
číselný odkaz na list 2-komentář)</t>
  </si>
  <si>
    <t>očekávaná skutečnost 2017</t>
  </si>
  <si>
    <t>požadavek 2018</t>
  </si>
  <si>
    <t>schválený rozpočet 2018</t>
  </si>
  <si>
    <t xml:space="preserve">JUPITER CLUB s.r.o. VELKÉ MEZIŘÍČÍ </t>
  </si>
  <si>
    <t>STANOVENÍ VÝŠE DOTACE  na rok 2018</t>
  </si>
  <si>
    <t>DOTACE CELKEM 2018</t>
  </si>
  <si>
    <t>DOTACE dílčí</t>
  </si>
  <si>
    <r>
      <t>ROZPOČET NA ROK 2018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  (v tis.Kč) </t>
    </r>
  </si>
  <si>
    <t xml:space="preserve">Komentář k předloženému rozpočtu JUPITER club, s.r.o. Velké Meziříčí </t>
  </si>
  <si>
    <t xml:space="preserve">JUPITER club, s.r.o., předkládá požadavek na rozpočet na rok 2018. </t>
  </si>
  <si>
    <t xml:space="preserve">                        </t>
  </si>
  <si>
    <t>Synt. účet</t>
  </si>
  <si>
    <t>Náklad v tis. Kč</t>
  </si>
  <si>
    <t>Komentář, vysvětlení</t>
  </si>
  <si>
    <t>Honoráře, technické zajištění</t>
  </si>
  <si>
    <t>Revize</t>
  </si>
  <si>
    <t>Půjčovné kino</t>
  </si>
  <si>
    <t>Ples města - honoráře</t>
  </si>
  <si>
    <t>Evropský festival filozofie</t>
  </si>
  <si>
    <t>Velkomeziříčské kulturní léto</t>
  </si>
  <si>
    <t>komentář k tabulce Zpravodajský portál – měsíčník a web</t>
  </si>
  <si>
    <t xml:space="preserve">     -  5,482mil. Kč </t>
  </si>
  <si>
    <t>Podpora v roce 2017</t>
  </si>
  <si>
    <t xml:space="preserve">  Požadavek v r. 2018        </t>
  </si>
  <si>
    <t xml:space="preserve"> -  894  tis. Kč  </t>
  </si>
  <si>
    <t>komentář k tabulce činnost JC</t>
  </si>
  <si>
    <t xml:space="preserve">  text</t>
  </si>
  <si>
    <t xml:space="preserve">       Komentář, vysvětlení</t>
  </si>
  <si>
    <t xml:space="preserve">Tisk, včetně distribuce </t>
  </si>
  <si>
    <t>Grafické a redakční práce</t>
  </si>
  <si>
    <t>Webhosting, doména, telefony, poštovné</t>
  </si>
  <si>
    <t>ZP a SP, ostatní pojiš.</t>
  </si>
  <si>
    <t xml:space="preserve">V roce 2017 jsme získali celkem 6,376 mil. Kč, pro rok 2018 požadujeme celkem 6,433 mil. Kč.    </t>
  </si>
  <si>
    <t>Stočné, propagace, telefony, EET</t>
  </si>
  <si>
    <t>navýšení k.1.7.2017 o 9%, 1.11.2017 o 10%</t>
  </si>
  <si>
    <t xml:space="preserve"> -  932 tis.  Kč</t>
  </si>
  <si>
    <t>Náklady v tisících Kč</t>
  </si>
  <si>
    <t>viz. komentář</t>
  </si>
  <si>
    <t xml:space="preserve"> k rozpočtu</t>
  </si>
  <si>
    <t>Příjem v tis.Kč</t>
  </si>
  <si>
    <t>Výnos - inzerce</t>
  </si>
  <si>
    <t>Na základě výběrového řízení byl vysoutěžen prodej inzerce – navýšení o 3tis./měs.</t>
  </si>
  <si>
    <t>zpracoval: Mgr. Milan Dufek</t>
  </si>
  <si>
    <t xml:space="preserve">viz.komentář </t>
  </si>
  <si>
    <t>k rozpočtu</t>
  </si>
  <si>
    <r>
      <t xml:space="preserve"> Požadavek je pro větší přehlednost rozdělen v tabulce </t>
    </r>
    <r>
      <rPr>
        <b/>
        <sz val="12"/>
        <rFont val="Calibri"/>
        <family val="2"/>
      </rPr>
      <t>do dvou částí:</t>
    </r>
  </si>
  <si>
    <r>
      <t>1.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Calibri"/>
        <family val="2"/>
      </rPr>
      <t xml:space="preserve">Činnost Jupiter clubu                                 </t>
    </r>
  </si>
  <si>
    <r>
      <t>1.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Calibri"/>
        <family val="2"/>
      </rPr>
      <t xml:space="preserve">Zpravodajský portál – měsíčník a web </t>
    </r>
  </si>
  <si>
    <t xml:space="preserve">Podpora v roce 2017 </t>
  </si>
  <si>
    <t xml:space="preserve">  Požadavek v r. 2018       -  5,501mil. Kč</t>
  </si>
  <si>
    <t>Dne: 27.9.2017</t>
  </si>
  <si>
    <t>Zpracoval: Mgr. Milan Dufek, Marie Pospíšilová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</si>
</sst>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3" fillId="7" borderId="15" xfId="0" applyFont="1" applyFill="1" applyBorder="1" applyAlignment="1">
      <alignment horizontal="right" vertical="center" wrapText="1"/>
    </xf>
    <xf numFmtId="0" fontId="2" fillId="9" borderId="0" xfId="0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right" vertical="center" wrapText="1"/>
    </xf>
    <xf numFmtId="0" fontId="3" fillId="7" borderId="16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3" fillId="7" borderId="18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center"/>
    </xf>
    <xf numFmtId="0" fontId="3" fillId="7" borderId="20" xfId="0" applyFont="1" applyFill="1" applyBorder="1" applyAlignment="1">
      <alignment vertical="center" wrapText="1"/>
    </xf>
    <xf numFmtId="0" fontId="3" fillId="9" borderId="20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horizontal="right" vertical="center" wrapText="1"/>
    </xf>
    <xf numFmtId="0" fontId="3" fillId="9" borderId="20" xfId="0" applyFont="1" applyFill="1" applyBorder="1" applyAlignment="1">
      <alignment horizontal="right" vertical="center" wrapText="1"/>
    </xf>
    <xf numFmtId="0" fontId="0" fillId="9" borderId="0" xfId="0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2" fillId="34" borderId="13" xfId="0" applyNumberFormat="1" applyFont="1" applyFill="1" applyBorder="1" applyAlignment="1">
      <alignment horizontal="center" vertical="center"/>
    </xf>
    <xf numFmtId="4" fontId="12" fillId="34" borderId="21" xfId="0" applyNumberFormat="1" applyFont="1" applyFill="1" applyBorder="1" applyAlignment="1">
      <alignment horizontal="center" vertical="center"/>
    </xf>
    <xf numFmtId="4" fontId="12" fillId="7" borderId="13" xfId="0" applyNumberFormat="1" applyFont="1" applyFill="1" applyBorder="1" applyAlignment="1">
      <alignment horizontal="center" vertical="center"/>
    </xf>
    <xf numFmtId="4" fontId="12" fillId="7" borderId="21" xfId="0" applyNumberFormat="1" applyFont="1" applyFill="1" applyBorder="1" applyAlignment="1">
      <alignment horizontal="center" vertical="center"/>
    </xf>
    <xf numFmtId="4" fontId="12" fillId="13" borderId="13" xfId="0" applyNumberFormat="1" applyFont="1" applyFill="1" applyBorder="1" applyAlignment="1">
      <alignment horizontal="center" vertical="center"/>
    </xf>
    <xf numFmtId="4" fontId="12" fillId="13" borderId="21" xfId="0" applyNumberFormat="1" applyFont="1" applyFill="1" applyBorder="1" applyAlignment="1">
      <alignment horizontal="center" vertical="center"/>
    </xf>
    <xf numFmtId="3" fontId="12" fillId="34" borderId="22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2" fillId="7" borderId="13" xfId="0" applyNumberFormat="1" applyFont="1" applyFill="1" applyBorder="1" applyAlignment="1">
      <alignment/>
    </xf>
    <xf numFmtId="3" fontId="12" fillId="7" borderId="23" xfId="0" applyNumberFormat="1" applyFont="1" applyFill="1" applyBorder="1" applyAlignment="1">
      <alignment/>
    </xf>
    <xf numFmtId="3" fontId="12" fillId="13" borderId="13" xfId="0" applyNumberFormat="1" applyFont="1" applyFill="1" applyBorder="1" applyAlignment="1">
      <alignment/>
    </xf>
    <xf numFmtId="3" fontId="11" fillId="34" borderId="24" xfId="0" applyNumberFormat="1" applyFont="1" applyFill="1" applyBorder="1" applyAlignment="1">
      <alignment/>
    </xf>
    <xf numFmtId="3" fontId="11" fillId="34" borderId="25" xfId="0" applyNumberFormat="1" applyFont="1" applyFill="1" applyBorder="1" applyAlignment="1">
      <alignment/>
    </xf>
    <xf numFmtId="3" fontId="11" fillId="34" borderId="26" xfId="0" applyNumberFormat="1" applyFont="1" applyFill="1" applyBorder="1" applyAlignment="1">
      <alignment/>
    </xf>
    <xf numFmtId="3" fontId="11" fillId="7" borderId="25" xfId="0" applyNumberFormat="1" applyFont="1" applyFill="1" applyBorder="1" applyAlignment="1">
      <alignment/>
    </xf>
    <xf numFmtId="3" fontId="11" fillId="7" borderId="26" xfId="0" applyNumberFormat="1" applyFont="1" applyFill="1" applyBorder="1" applyAlignment="1">
      <alignment/>
    </xf>
    <xf numFmtId="3" fontId="11" fillId="13" borderId="25" xfId="0" applyNumberFormat="1" applyFont="1" applyFill="1" applyBorder="1" applyAlignment="1">
      <alignment/>
    </xf>
    <xf numFmtId="3" fontId="11" fillId="34" borderId="27" xfId="0" applyNumberFormat="1" applyFont="1" applyFill="1" applyBorder="1" applyAlignment="1">
      <alignment/>
    </xf>
    <xf numFmtId="3" fontId="11" fillId="7" borderId="27" xfId="0" applyNumberFormat="1" applyFont="1" applyFill="1" applyBorder="1" applyAlignment="1">
      <alignment/>
    </xf>
    <xf numFmtId="3" fontId="11" fillId="7" borderId="28" xfId="0" applyNumberFormat="1" applyFont="1" applyFill="1" applyBorder="1" applyAlignment="1">
      <alignment/>
    </xf>
    <xf numFmtId="3" fontId="11" fillId="13" borderId="27" xfId="0" applyNumberFormat="1" applyFont="1" applyFill="1" applyBorder="1" applyAlignment="1">
      <alignment/>
    </xf>
    <xf numFmtId="3" fontId="11" fillId="34" borderId="29" xfId="0" applyNumberFormat="1" applyFont="1" applyFill="1" applyBorder="1" applyAlignment="1">
      <alignment/>
    </xf>
    <xf numFmtId="3" fontId="11" fillId="34" borderId="23" xfId="0" applyNumberFormat="1" applyFont="1" applyFill="1" applyBorder="1" applyAlignment="1">
      <alignment/>
    </xf>
    <xf numFmtId="3" fontId="11" fillId="34" borderId="30" xfId="0" applyNumberFormat="1" applyFont="1" applyFill="1" applyBorder="1" applyAlignment="1">
      <alignment/>
    </xf>
    <xf numFmtId="3" fontId="11" fillId="34" borderId="23" xfId="0" applyNumberFormat="1" applyFont="1" applyFill="1" applyBorder="1" applyAlignment="1">
      <alignment/>
    </xf>
    <xf numFmtId="3" fontId="11" fillId="7" borderId="30" xfId="0" applyNumberFormat="1" applyFont="1" applyFill="1" applyBorder="1" applyAlignment="1">
      <alignment/>
    </xf>
    <xf numFmtId="3" fontId="11" fillId="7" borderId="23" xfId="0" applyNumberFormat="1" applyFont="1" applyFill="1" applyBorder="1" applyAlignment="1">
      <alignment/>
    </xf>
    <xf numFmtId="3" fontId="11" fillId="13" borderId="30" xfId="0" applyNumberFormat="1" applyFont="1" applyFill="1" applyBorder="1" applyAlignment="1">
      <alignment/>
    </xf>
    <xf numFmtId="3" fontId="12" fillId="7" borderId="31" xfId="0" applyNumberFormat="1" applyFont="1" applyFill="1" applyBorder="1" applyAlignment="1">
      <alignment/>
    </xf>
    <xf numFmtId="3" fontId="11" fillId="34" borderId="32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3" fontId="11" fillId="7" borderId="32" xfId="0" applyNumberFormat="1" applyFont="1" applyFill="1" applyBorder="1" applyAlignment="1">
      <alignment/>
    </xf>
    <xf numFmtId="3" fontId="11" fillId="7" borderId="33" xfId="0" applyNumberFormat="1" applyFont="1" applyFill="1" applyBorder="1" applyAlignment="1">
      <alignment/>
    </xf>
    <xf numFmtId="3" fontId="11" fillId="13" borderId="32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11" fillId="34" borderId="35" xfId="0" applyNumberFormat="1" applyFont="1" applyFill="1" applyBorder="1" applyAlignment="1">
      <alignment/>
    </xf>
    <xf numFmtId="3" fontId="12" fillId="34" borderId="36" xfId="0" applyNumberFormat="1" applyFont="1" applyFill="1" applyBorder="1" applyAlignment="1">
      <alignment/>
    </xf>
    <xf numFmtId="3" fontId="11" fillId="7" borderId="35" xfId="0" applyNumberFormat="1" applyFont="1" applyFill="1" applyBorder="1" applyAlignment="1">
      <alignment/>
    </xf>
    <xf numFmtId="3" fontId="12" fillId="7" borderId="36" xfId="0" applyNumberFormat="1" applyFont="1" applyFill="1" applyBorder="1" applyAlignment="1">
      <alignment/>
    </xf>
    <xf numFmtId="3" fontId="11" fillId="13" borderId="35" xfId="0" applyNumberFormat="1" applyFont="1" applyFill="1" applyBorder="1" applyAlignment="1">
      <alignment/>
    </xf>
    <xf numFmtId="3" fontId="12" fillId="34" borderId="29" xfId="0" applyNumberFormat="1" applyFont="1" applyFill="1" applyBorder="1" applyAlignment="1">
      <alignment/>
    </xf>
    <xf numFmtId="3" fontId="12" fillId="7" borderId="30" xfId="0" applyNumberFormat="1" applyFont="1" applyFill="1" applyBorder="1" applyAlignment="1">
      <alignment/>
    </xf>
    <xf numFmtId="3" fontId="12" fillId="13" borderId="3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11" fillId="34" borderId="37" xfId="0" applyNumberFormat="1" applyFont="1" applyFill="1" applyBorder="1" applyAlignment="1">
      <alignment/>
    </xf>
    <xf numFmtId="3" fontId="11" fillId="7" borderId="37" xfId="0" applyNumberFormat="1" applyFont="1" applyFill="1" applyBorder="1" applyAlignment="1">
      <alignment/>
    </xf>
    <xf numFmtId="3" fontId="11" fillId="13" borderId="37" xfId="0" applyNumberFormat="1" applyFont="1" applyFill="1" applyBorder="1" applyAlignment="1">
      <alignment/>
    </xf>
    <xf numFmtId="3" fontId="11" fillId="34" borderId="38" xfId="0" applyNumberFormat="1" applyFont="1" applyFill="1" applyBorder="1" applyAlignment="1">
      <alignment/>
    </xf>
    <xf numFmtId="3" fontId="11" fillId="7" borderId="38" xfId="0" applyNumberFormat="1" applyFont="1" applyFill="1" applyBorder="1" applyAlignment="1">
      <alignment/>
    </xf>
    <xf numFmtId="3" fontId="11" fillId="13" borderId="38" xfId="0" applyNumberFormat="1" applyFont="1" applyFill="1" applyBorder="1" applyAlignment="1">
      <alignment/>
    </xf>
    <xf numFmtId="3" fontId="12" fillId="34" borderId="39" xfId="0" applyNumberFormat="1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3" fontId="11" fillId="7" borderId="14" xfId="0" applyNumberFormat="1" applyFont="1" applyFill="1" applyBorder="1" applyAlignment="1">
      <alignment/>
    </xf>
    <xf numFmtId="3" fontId="12" fillId="7" borderId="40" xfId="0" applyNumberFormat="1" applyFont="1" applyFill="1" applyBorder="1" applyAlignment="1">
      <alignment/>
    </xf>
    <xf numFmtId="3" fontId="11" fillId="13" borderId="14" xfId="0" applyNumberFormat="1" applyFont="1" applyFill="1" applyBorder="1" applyAlignment="1">
      <alignment/>
    </xf>
    <xf numFmtId="3" fontId="11" fillId="7" borderId="34" xfId="0" applyNumberFormat="1" applyFont="1" applyFill="1" applyBorder="1" applyAlignment="1">
      <alignment/>
    </xf>
    <xf numFmtId="3" fontId="11" fillId="13" borderId="34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7" borderId="14" xfId="0" applyNumberFormat="1" applyFont="1" applyFill="1" applyBorder="1" applyAlignment="1">
      <alignment/>
    </xf>
    <xf numFmtId="3" fontId="12" fillId="13" borderId="14" xfId="0" applyNumberFormat="1" applyFont="1" applyFill="1" applyBorder="1" applyAlignment="1">
      <alignment/>
    </xf>
    <xf numFmtId="3" fontId="12" fillId="34" borderId="42" xfId="0" applyNumberFormat="1" applyFont="1" applyFill="1" applyBorder="1" applyAlignment="1">
      <alignment/>
    </xf>
    <xf numFmtId="3" fontId="12" fillId="34" borderId="43" xfId="0" applyNumberFormat="1" applyFont="1" applyFill="1" applyBorder="1" applyAlignment="1">
      <alignment/>
    </xf>
    <xf numFmtId="3" fontId="12" fillId="7" borderId="43" xfId="0" applyNumberFormat="1" applyFont="1" applyFill="1" applyBorder="1" applyAlignment="1">
      <alignment/>
    </xf>
    <xf numFmtId="3" fontId="12" fillId="7" borderId="44" xfId="0" applyNumberFormat="1" applyFont="1" applyFill="1" applyBorder="1" applyAlignment="1">
      <alignment/>
    </xf>
    <xf numFmtId="3" fontId="12" fillId="13" borderId="43" xfId="0" applyNumberFormat="1" applyFont="1" applyFill="1" applyBorder="1" applyAlignment="1">
      <alignment/>
    </xf>
    <xf numFmtId="0" fontId="13" fillId="34" borderId="18" xfId="0" applyFont="1" applyFill="1" applyBorder="1" applyAlignment="1">
      <alignment/>
    </xf>
    <xf numFmtId="3" fontId="12" fillId="34" borderId="21" xfId="0" applyNumberFormat="1" applyFont="1" applyFill="1" applyBorder="1" applyAlignment="1">
      <alignment/>
    </xf>
    <xf numFmtId="3" fontId="12" fillId="7" borderId="21" xfId="0" applyNumberFormat="1" applyFont="1" applyFill="1" applyBorder="1" applyAlignment="1">
      <alignment/>
    </xf>
    <xf numFmtId="3" fontId="12" fillId="13" borderId="21" xfId="0" applyNumberFormat="1" applyFont="1" applyFill="1" applyBorder="1" applyAlignment="1">
      <alignment/>
    </xf>
    <xf numFmtId="3" fontId="12" fillId="34" borderId="0" xfId="0" applyNumberFormat="1" applyFont="1" applyFill="1" applyBorder="1" applyAlignment="1">
      <alignment/>
    </xf>
    <xf numFmtId="3" fontId="12" fillId="7" borderId="0" xfId="0" applyNumberFormat="1" applyFont="1" applyFill="1" applyBorder="1" applyAlignment="1">
      <alignment/>
    </xf>
    <xf numFmtId="3" fontId="12" fillId="13" borderId="0" xfId="0" applyNumberFormat="1" applyFont="1" applyFill="1" applyBorder="1" applyAlignment="1">
      <alignment/>
    </xf>
    <xf numFmtId="3" fontId="11" fillId="7" borderId="37" xfId="0" applyNumberFormat="1" applyFont="1" applyFill="1" applyBorder="1" applyAlignment="1">
      <alignment/>
    </xf>
    <xf numFmtId="3" fontId="11" fillId="7" borderId="45" xfId="0" applyNumberFormat="1" applyFont="1" applyFill="1" applyBorder="1" applyAlignment="1">
      <alignment/>
    </xf>
    <xf numFmtId="3" fontId="11" fillId="13" borderId="37" xfId="0" applyNumberFormat="1" applyFont="1" applyFill="1" applyBorder="1" applyAlignment="1">
      <alignment/>
    </xf>
    <xf numFmtId="3" fontId="11" fillId="13" borderId="45" xfId="0" applyNumberFormat="1" applyFont="1" applyFill="1" applyBorder="1" applyAlignment="1">
      <alignment/>
    </xf>
    <xf numFmtId="3" fontId="11" fillId="7" borderId="46" xfId="0" applyNumberFormat="1" applyFont="1" applyFill="1" applyBorder="1" applyAlignment="1">
      <alignment/>
    </xf>
    <xf numFmtId="3" fontId="11" fillId="13" borderId="46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3" fontId="12" fillId="7" borderId="22" xfId="0" applyNumberFormat="1" applyFont="1" applyFill="1" applyBorder="1" applyAlignment="1">
      <alignment vertical="center"/>
    </xf>
    <xf numFmtId="3" fontId="12" fillId="7" borderId="47" xfId="0" applyNumberFormat="1" applyFont="1" applyFill="1" applyBorder="1" applyAlignment="1">
      <alignment vertical="center"/>
    </xf>
    <xf numFmtId="3" fontId="12" fillId="13" borderId="22" xfId="0" applyNumberFormat="1" applyFont="1" applyFill="1" applyBorder="1" applyAlignment="1">
      <alignment vertical="center"/>
    </xf>
    <xf numFmtId="3" fontId="12" fillId="13" borderId="47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horizontal="center" vertical="center"/>
    </xf>
    <xf numFmtId="4" fontId="11" fillId="34" borderId="0" xfId="0" applyNumberFormat="1" applyFont="1" applyFill="1" applyAlignment="1">
      <alignment/>
    </xf>
    <xf numFmtId="4" fontId="12" fillId="34" borderId="0" xfId="0" applyNumberFormat="1" applyFont="1" applyFill="1" applyAlignment="1">
      <alignment/>
    </xf>
    <xf numFmtId="3" fontId="1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4" fontId="0" fillId="34" borderId="13" xfId="0" applyNumberFormat="1" applyFont="1" applyFill="1" applyBorder="1" applyAlignment="1">
      <alignment horizontal="center" vertical="center"/>
    </xf>
    <xf numFmtId="4" fontId="0" fillId="34" borderId="21" xfId="0" applyNumberFormat="1" applyFon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/>
    </xf>
    <xf numFmtId="4" fontId="0" fillId="7" borderId="21" xfId="0" applyNumberFormat="1" applyFont="1" applyFill="1" applyBorder="1" applyAlignment="1">
      <alignment horizontal="center" vertical="center"/>
    </xf>
    <xf numFmtId="4" fontId="0" fillId="13" borderId="13" xfId="0" applyNumberFormat="1" applyFont="1" applyFill="1" applyBorder="1" applyAlignment="1">
      <alignment horizontal="center" vertical="center"/>
    </xf>
    <xf numFmtId="4" fontId="0" fillId="13" borderId="21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0" fontId="11" fillId="33" borderId="48" xfId="0" applyFont="1" applyFill="1" applyBorder="1" applyAlignment="1">
      <alignment horizontal="left"/>
    </xf>
    <xf numFmtId="3" fontId="11" fillId="33" borderId="26" xfId="0" applyNumberFormat="1" applyFont="1" applyFill="1" applyBorder="1" applyAlignment="1">
      <alignment/>
    </xf>
    <xf numFmtId="3" fontId="11" fillId="13" borderId="49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0" fontId="11" fillId="33" borderId="51" xfId="0" applyFont="1" applyFill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" fontId="11" fillId="13" borderId="52" xfId="0" applyNumberFormat="1" applyFont="1" applyFill="1" applyBorder="1" applyAlignment="1">
      <alignment/>
    </xf>
    <xf numFmtId="3" fontId="11" fillId="33" borderId="48" xfId="0" applyNumberFormat="1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3" fontId="11" fillId="13" borderId="53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31" xfId="0" applyNumberFormat="1" applyFont="1" applyFill="1" applyBorder="1" applyAlignment="1">
      <alignment/>
    </xf>
    <xf numFmtId="0" fontId="11" fillId="33" borderId="50" xfId="0" applyFont="1" applyFill="1" applyBorder="1" applyAlignment="1">
      <alignment/>
    </xf>
    <xf numFmtId="3" fontId="11" fillId="33" borderId="37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3" fontId="11" fillId="13" borderId="54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/>
    </xf>
    <xf numFmtId="3" fontId="12" fillId="13" borderId="55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2" fillId="33" borderId="30" xfId="0" applyNumberFormat="1" applyFont="1" applyFill="1" applyBorder="1" applyAlignment="1">
      <alignment/>
    </xf>
    <xf numFmtId="3" fontId="12" fillId="13" borderId="53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9" xfId="0" applyFont="1" applyFill="1" applyBorder="1" applyAlignment="1">
      <alignment horizontal="right"/>
    </xf>
    <xf numFmtId="3" fontId="12" fillId="33" borderId="48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33" borderId="41" xfId="0" applyNumberFormat="1" applyFont="1" applyFill="1" applyBorder="1" applyAlignment="1">
      <alignment/>
    </xf>
    <xf numFmtId="3" fontId="11" fillId="33" borderId="40" xfId="0" applyNumberFormat="1" applyFont="1" applyFill="1" applyBorder="1" applyAlignment="1">
      <alignment/>
    </xf>
    <xf numFmtId="3" fontId="12" fillId="33" borderId="40" xfId="0" applyNumberFormat="1" applyFont="1" applyFill="1" applyBorder="1" applyAlignment="1">
      <alignment/>
    </xf>
    <xf numFmtId="3" fontId="12" fillId="13" borderId="56" xfId="0" applyNumberFormat="1" applyFont="1" applyFill="1" applyBorder="1" applyAlignment="1">
      <alignment/>
    </xf>
    <xf numFmtId="3" fontId="11" fillId="33" borderId="57" xfId="0" applyNumberFormat="1" applyFont="1" applyFill="1" applyBorder="1" applyAlignment="1">
      <alignment/>
    </xf>
    <xf numFmtId="0" fontId="12" fillId="33" borderId="18" xfId="0" applyFont="1" applyFill="1" applyBorder="1" applyAlignment="1">
      <alignment horizontal="right"/>
    </xf>
    <xf numFmtId="0" fontId="12" fillId="33" borderId="58" xfId="0" applyFont="1" applyFill="1" applyBorder="1" applyAlignment="1">
      <alignment/>
    </xf>
    <xf numFmtId="3" fontId="12" fillId="33" borderId="44" xfId="0" applyNumberFormat="1" applyFont="1" applyFill="1" applyBorder="1" applyAlignment="1">
      <alignment/>
    </xf>
    <xf numFmtId="3" fontId="12" fillId="13" borderId="59" xfId="0" applyNumberFormat="1" applyFont="1" applyFill="1" applyBorder="1" applyAlignment="1">
      <alignment/>
    </xf>
    <xf numFmtId="3" fontId="12" fillId="33" borderId="58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11" fillId="33" borderId="18" xfId="0" applyFont="1" applyFill="1" applyBorder="1" applyAlignment="1">
      <alignment/>
    </xf>
    <xf numFmtId="3" fontId="11" fillId="33" borderId="45" xfId="0" applyNumberFormat="1" applyFont="1" applyFill="1" applyBorder="1" applyAlignment="1">
      <alignment/>
    </xf>
    <xf numFmtId="0" fontId="11" fillId="33" borderId="57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18" xfId="0" applyFont="1" applyFill="1" applyBorder="1" applyAlignment="1">
      <alignment vertical="center" wrapText="1"/>
    </xf>
    <xf numFmtId="3" fontId="11" fillId="33" borderId="22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4" fontId="11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12" fillId="13" borderId="31" xfId="0" applyNumberFormat="1" applyFont="1" applyFill="1" applyBorder="1" applyAlignment="1">
      <alignment horizontal="center" vertical="center"/>
    </xf>
    <xf numFmtId="3" fontId="12" fillId="13" borderId="17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4" fontId="12" fillId="34" borderId="60" xfId="0" applyNumberFormat="1" applyFont="1" applyFill="1" applyBorder="1" applyAlignment="1">
      <alignment horizontal="center" wrapText="1"/>
    </xf>
    <xf numFmtId="4" fontId="12" fillId="34" borderId="61" xfId="0" applyNumberFormat="1" applyFont="1" applyFill="1" applyBorder="1" applyAlignment="1">
      <alignment horizontal="center" wrapText="1"/>
    </xf>
    <xf numFmtId="3" fontId="12" fillId="34" borderId="13" xfId="0" applyNumberFormat="1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4" fontId="12" fillId="7" borderId="60" xfId="0" applyNumberFormat="1" applyFont="1" applyFill="1" applyBorder="1" applyAlignment="1">
      <alignment horizontal="center" wrapText="1"/>
    </xf>
    <xf numFmtId="4" fontId="12" fillId="7" borderId="61" xfId="0" applyNumberFormat="1" applyFont="1" applyFill="1" applyBorder="1" applyAlignment="1">
      <alignment horizontal="center" wrapText="1"/>
    </xf>
    <xf numFmtId="3" fontId="12" fillId="7" borderId="31" xfId="0" applyNumberFormat="1" applyFont="1" applyFill="1" applyBorder="1" applyAlignment="1">
      <alignment horizontal="center" vertical="center"/>
    </xf>
    <xf numFmtId="3" fontId="12" fillId="7" borderId="17" xfId="0" applyNumberFormat="1" applyFont="1" applyFill="1" applyBorder="1" applyAlignment="1">
      <alignment horizontal="center" vertical="center"/>
    </xf>
    <xf numFmtId="4" fontId="12" fillId="13" borderId="60" xfId="0" applyNumberFormat="1" applyFont="1" applyFill="1" applyBorder="1" applyAlignment="1">
      <alignment horizontal="center" wrapText="1"/>
    </xf>
    <xf numFmtId="4" fontId="12" fillId="13" borderId="61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right" vertical="top"/>
    </xf>
    <xf numFmtId="0" fontId="11" fillId="33" borderId="12" xfId="0" applyFont="1" applyFill="1" applyBorder="1" applyAlignment="1">
      <alignment horizontal="right" vertical="top"/>
    </xf>
    <xf numFmtId="3" fontId="12" fillId="34" borderId="31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7" borderId="10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7" borderId="62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133350</xdr:rowOff>
    </xdr:from>
    <xdr:to>
      <xdr:col>1</xdr:col>
      <xdr:colOff>790575</xdr:colOff>
      <xdr:row>6</xdr:row>
      <xdr:rowOff>47625</xdr:rowOff>
    </xdr:to>
    <xdr:pic>
      <xdr:nvPicPr>
        <xdr:cNvPr id="1" name="Obrázek 1" descr="C:\Users\Dufek\AppData\Local\Microsoft\Windows\Temporary Internet Files\Content.Outlook\WUL3KS70\JC_VM_logo_zak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34">
      <selection activeCell="I73" sqref="I73"/>
    </sheetView>
  </sheetViews>
  <sheetFormatPr defaultColWidth="9.00390625" defaultRowHeight="12.75"/>
  <cols>
    <col min="1" max="1" width="9.875" style="46" customWidth="1"/>
    <col min="2" max="2" width="37.00390625" style="46" customWidth="1"/>
    <col min="3" max="3" width="14.125" style="135" customWidth="1"/>
    <col min="4" max="4" width="13.375" style="135" customWidth="1"/>
    <col min="5" max="5" width="13.625" style="135" customWidth="1"/>
    <col min="6" max="6" width="12.625" style="136" customWidth="1"/>
    <col min="7" max="7" width="13.625" style="136" customWidth="1"/>
    <col min="8" max="8" width="12.25390625" style="136" customWidth="1"/>
    <col min="9" max="9" width="13.875" style="136" customWidth="1"/>
    <col min="10" max="10" width="12.75390625" style="136" customWidth="1"/>
    <col min="11" max="11" width="19.25390625" style="46" customWidth="1"/>
    <col min="12" max="16384" width="9.125" style="46" customWidth="1"/>
  </cols>
  <sheetData>
    <row r="1" spans="1:13" ht="24" customHeight="1">
      <c r="A1" s="229" t="s">
        <v>69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38"/>
      <c r="M1" s="138"/>
    </row>
    <row r="2" spans="1:13" ht="27" customHeight="1" thickBot="1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38"/>
      <c r="M2" s="138"/>
    </row>
    <row r="3" spans="1:13" s="47" customFormat="1" ht="18" customHeight="1" thickBot="1">
      <c r="A3" s="212" t="s">
        <v>1</v>
      </c>
      <c r="B3" s="212" t="s">
        <v>0</v>
      </c>
      <c r="C3" s="217" t="s">
        <v>60</v>
      </c>
      <c r="D3" s="218"/>
      <c r="E3" s="217" t="s">
        <v>62</v>
      </c>
      <c r="F3" s="218"/>
      <c r="G3" s="223" t="s">
        <v>63</v>
      </c>
      <c r="H3" s="224"/>
      <c r="I3" s="227" t="s">
        <v>64</v>
      </c>
      <c r="J3" s="228"/>
      <c r="K3" s="221" t="s">
        <v>61</v>
      </c>
      <c r="L3" s="139"/>
      <c r="M3" s="139"/>
    </row>
    <row r="4" spans="1:13" s="47" customFormat="1" ht="43.5" customHeight="1" thickBot="1">
      <c r="A4" s="213"/>
      <c r="B4" s="213"/>
      <c r="C4" s="140" t="s">
        <v>57</v>
      </c>
      <c r="D4" s="141" t="s">
        <v>58</v>
      </c>
      <c r="E4" s="140" t="s">
        <v>57</v>
      </c>
      <c r="F4" s="141" t="s">
        <v>58</v>
      </c>
      <c r="G4" s="142" t="s">
        <v>57</v>
      </c>
      <c r="H4" s="143" t="s">
        <v>58</v>
      </c>
      <c r="I4" s="144" t="s">
        <v>57</v>
      </c>
      <c r="J4" s="145" t="s">
        <v>58</v>
      </c>
      <c r="K4" s="222"/>
      <c r="L4" s="139"/>
      <c r="M4" s="139"/>
    </row>
    <row r="5" spans="1:13" s="47" customFormat="1" ht="18" customHeight="1" thickBot="1">
      <c r="A5" s="146">
        <v>501</v>
      </c>
      <c r="B5" s="146" t="s">
        <v>2</v>
      </c>
      <c r="C5" s="54">
        <f>SUM(C6:C9)</f>
        <v>225</v>
      </c>
      <c r="D5" s="147">
        <f>SUM(D6:D9)</f>
        <v>7</v>
      </c>
      <c r="E5" s="55">
        <v>240</v>
      </c>
      <c r="F5" s="147">
        <f>SUM(F6:F9)</f>
        <v>6</v>
      </c>
      <c r="G5" s="56">
        <f>SUM(G6:G9)</f>
        <v>230</v>
      </c>
      <c r="H5" s="57">
        <v>6</v>
      </c>
      <c r="I5" s="58">
        <f>SUM(I6:I9)</f>
        <v>230</v>
      </c>
      <c r="J5" s="118">
        <v>6</v>
      </c>
      <c r="K5" s="148"/>
      <c r="L5" s="139"/>
      <c r="M5" s="139"/>
    </row>
    <row r="6" spans="1:13" ht="18" customHeight="1">
      <c r="A6" s="214" t="s">
        <v>39</v>
      </c>
      <c r="B6" s="149" t="s">
        <v>40</v>
      </c>
      <c r="C6" s="59">
        <v>11</v>
      </c>
      <c r="D6" s="150"/>
      <c r="E6" s="60">
        <v>10</v>
      </c>
      <c r="F6" s="61"/>
      <c r="G6" s="62">
        <v>10</v>
      </c>
      <c r="H6" s="63"/>
      <c r="I6" s="64">
        <v>10</v>
      </c>
      <c r="J6" s="151"/>
      <c r="K6" s="152"/>
      <c r="L6" s="138"/>
      <c r="M6" s="138"/>
    </row>
    <row r="7" spans="1:13" ht="18" customHeight="1">
      <c r="A7" s="215"/>
      <c r="B7" s="153" t="s">
        <v>55</v>
      </c>
      <c r="C7" s="154">
        <v>32</v>
      </c>
      <c r="D7" s="155"/>
      <c r="E7" s="65">
        <v>35</v>
      </c>
      <c r="F7" s="156"/>
      <c r="G7" s="66">
        <v>35</v>
      </c>
      <c r="H7" s="67"/>
      <c r="I7" s="68">
        <v>35</v>
      </c>
      <c r="J7" s="157"/>
      <c r="K7" s="158"/>
      <c r="L7" s="138"/>
      <c r="M7" s="138"/>
    </row>
    <row r="8" spans="1:13" ht="18" customHeight="1">
      <c r="A8" s="215"/>
      <c r="B8" s="159" t="s">
        <v>41</v>
      </c>
      <c r="C8" s="154">
        <v>35</v>
      </c>
      <c r="D8" s="155"/>
      <c r="E8" s="65">
        <v>40</v>
      </c>
      <c r="F8" s="156"/>
      <c r="G8" s="66">
        <v>40</v>
      </c>
      <c r="H8" s="67"/>
      <c r="I8" s="68">
        <v>40</v>
      </c>
      <c r="J8" s="157"/>
      <c r="K8" s="158"/>
      <c r="L8" s="138"/>
      <c r="M8" s="138"/>
    </row>
    <row r="9" spans="1:13" ht="18" customHeight="1" thickBot="1">
      <c r="A9" s="216"/>
      <c r="B9" s="160" t="s">
        <v>42</v>
      </c>
      <c r="C9" s="69">
        <v>147</v>
      </c>
      <c r="D9" s="70">
        <v>7</v>
      </c>
      <c r="E9" s="71">
        <v>155</v>
      </c>
      <c r="F9" s="72">
        <v>6</v>
      </c>
      <c r="G9" s="73">
        <v>145</v>
      </c>
      <c r="H9" s="74">
        <v>6</v>
      </c>
      <c r="I9" s="75">
        <v>145</v>
      </c>
      <c r="J9" s="161">
        <v>6</v>
      </c>
      <c r="K9" s="162"/>
      <c r="L9" s="138"/>
      <c r="M9" s="138"/>
    </row>
    <row r="10" spans="1:13" s="47" customFormat="1" ht="18" customHeight="1" thickBot="1">
      <c r="A10" s="146">
        <v>502</v>
      </c>
      <c r="B10" s="146" t="s">
        <v>3</v>
      </c>
      <c r="C10" s="54">
        <f aca="true" t="shared" si="0" ref="C10:H10">SUM(C11:C14)</f>
        <v>945</v>
      </c>
      <c r="D10" s="163">
        <f t="shared" si="0"/>
        <v>0</v>
      </c>
      <c r="E10" s="55">
        <f t="shared" si="0"/>
        <v>900</v>
      </c>
      <c r="F10" s="163">
        <f t="shared" si="0"/>
        <v>0</v>
      </c>
      <c r="G10" s="56">
        <f t="shared" si="0"/>
        <v>905</v>
      </c>
      <c r="H10" s="76">
        <f t="shared" si="0"/>
        <v>0</v>
      </c>
      <c r="I10" s="58">
        <f>SUM(I11:I14)</f>
        <v>905</v>
      </c>
      <c r="J10" s="118">
        <f>SUM(J11:J14)</f>
        <v>0</v>
      </c>
      <c r="K10" s="148"/>
      <c r="L10" s="139"/>
      <c r="M10" s="139"/>
    </row>
    <row r="11" spans="1:13" ht="18" customHeight="1">
      <c r="A11" s="231" t="s">
        <v>39</v>
      </c>
      <c r="B11" s="164" t="s">
        <v>54</v>
      </c>
      <c r="C11" s="165">
        <v>45</v>
      </c>
      <c r="D11" s="166"/>
      <c r="E11" s="77">
        <v>50</v>
      </c>
      <c r="F11" s="78"/>
      <c r="G11" s="79">
        <v>55</v>
      </c>
      <c r="H11" s="80"/>
      <c r="I11" s="81">
        <v>55</v>
      </c>
      <c r="J11" s="167"/>
      <c r="K11" s="152"/>
      <c r="L11" s="138"/>
      <c r="M11" s="138"/>
    </row>
    <row r="12" spans="1:13" ht="18" customHeight="1">
      <c r="A12" s="232"/>
      <c r="B12" s="159" t="s">
        <v>43</v>
      </c>
      <c r="C12" s="59">
        <v>500</v>
      </c>
      <c r="D12" s="150"/>
      <c r="E12" s="60">
        <v>550</v>
      </c>
      <c r="F12" s="61"/>
      <c r="G12" s="62">
        <v>550</v>
      </c>
      <c r="H12" s="63"/>
      <c r="I12" s="64">
        <v>550</v>
      </c>
      <c r="J12" s="151"/>
      <c r="K12" s="168"/>
      <c r="L12" s="138"/>
      <c r="M12" s="138"/>
    </row>
    <row r="13" spans="1:13" ht="18" customHeight="1">
      <c r="A13" s="232"/>
      <c r="B13" s="159" t="s">
        <v>44</v>
      </c>
      <c r="C13" s="154">
        <v>400</v>
      </c>
      <c r="D13" s="155"/>
      <c r="E13" s="65">
        <v>300</v>
      </c>
      <c r="F13" s="156"/>
      <c r="G13" s="66">
        <v>300</v>
      </c>
      <c r="H13" s="67"/>
      <c r="I13" s="68">
        <v>300</v>
      </c>
      <c r="J13" s="157"/>
      <c r="K13" s="158"/>
      <c r="L13" s="138"/>
      <c r="M13" s="138"/>
    </row>
    <row r="14" spans="1:13" ht="18" customHeight="1" thickBot="1">
      <c r="A14" s="233"/>
      <c r="B14" s="160" t="s">
        <v>45</v>
      </c>
      <c r="C14" s="82"/>
      <c r="D14" s="169"/>
      <c r="E14" s="83"/>
      <c r="F14" s="84"/>
      <c r="G14" s="85"/>
      <c r="H14" s="86"/>
      <c r="I14" s="87"/>
      <c r="J14" s="170"/>
      <c r="K14" s="171"/>
      <c r="L14" s="138"/>
      <c r="M14" s="138"/>
    </row>
    <row r="15" spans="1:13" s="91" customFormat="1" ht="18" customHeight="1" thickBot="1">
      <c r="A15" s="172">
        <v>504</v>
      </c>
      <c r="B15" s="173" t="s">
        <v>4</v>
      </c>
      <c r="C15" s="88"/>
      <c r="D15" s="147"/>
      <c r="E15" s="174"/>
      <c r="F15" s="147"/>
      <c r="G15" s="89"/>
      <c r="H15" s="57"/>
      <c r="I15" s="90"/>
      <c r="J15" s="175"/>
      <c r="K15" s="176"/>
      <c r="L15" s="177"/>
      <c r="M15" s="177"/>
    </row>
    <row r="16" spans="1:13" s="92" customFormat="1" ht="18" customHeight="1" thickBot="1">
      <c r="A16" s="146">
        <v>511</v>
      </c>
      <c r="B16" s="146" t="s">
        <v>5</v>
      </c>
      <c r="C16" s="54">
        <v>95</v>
      </c>
      <c r="D16" s="163"/>
      <c r="E16" s="55">
        <v>300</v>
      </c>
      <c r="F16" s="163"/>
      <c r="G16" s="56">
        <v>100</v>
      </c>
      <c r="H16" s="76"/>
      <c r="I16" s="58">
        <v>100</v>
      </c>
      <c r="J16" s="118"/>
      <c r="K16" s="178"/>
      <c r="L16" s="179"/>
      <c r="M16" s="179"/>
    </row>
    <row r="17" spans="1:13" s="47" customFormat="1" ht="18" customHeight="1" thickBot="1">
      <c r="A17" s="173">
        <v>512</v>
      </c>
      <c r="B17" s="146" t="s">
        <v>6</v>
      </c>
      <c r="C17" s="88">
        <v>25</v>
      </c>
      <c r="D17" s="147">
        <v>3</v>
      </c>
      <c r="E17" s="174">
        <v>25</v>
      </c>
      <c r="F17" s="147">
        <v>2</v>
      </c>
      <c r="G17" s="89">
        <v>25</v>
      </c>
      <c r="H17" s="57">
        <v>2</v>
      </c>
      <c r="I17" s="90">
        <v>25</v>
      </c>
      <c r="J17" s="175">
        <v>2</v>
      </c>
      <c r="K17" s="148"/>
      <c r="L17" s="139"/>
      <c r="M17" s="139"/>
    </row>
    <row r="18" spans="1:13" ht="18" customHeight="1" thickBot="1">
      <c r="A18" s="146">
        <v>513</v>
      </c>
      <c r="B18" s="146" t="s">
        <v>7</v>
      </c>
      <c r="C18" s="54">
        <v>105</v>
      </c>
      <c r="D18" s="163"/>
      <c r="E18" s="55">
        <v>125</v>
      </c>
      <c r="F18" s="163"/>
      <c r="G18" s="56">
        <v>100</v>
      </c>
      <c r="H18" s="76"/>
      <c r="I18" s="58">
        <v>100</v>
      </c>
      <c r="J18" s="118"/>
      <c r="K18" s="178"/>
      <c r="L18" s="138"/>
      <c r="M18" s="138"/>
    </row>
    <row r="19" spans="1:13" s="47" customFormat="1" ht="18" customHeight="1" thickBot="1">
      <c r="A19" s="146">
        <v>518</v>
      </c>
      <c r="B19" s="146" t="s">
        <v>8</v>
      </c>
      <c r="C19" s="54">
        <f aca="true" t="shared" si="1" ref="C19:H19">SUM(C20:C22)</f>
        <v>3734</v>
      </c>
      <c r="D19" s="163">
        <f t="shared" si="1"/>
        <v>681</v>
      </c>
      <c r="E19" s="55">
        <f t="shared" si="1"/>
        <v>3795</v>
      </c>
      <c r="F19" s="163">
        <f t="shared" si="1"/>
        <v>672</v>
      </c>
      <c r="G19" s="56">
        <f t="shared" si="1"/>
        <v>3830</v>
      </c>
      <c r="H19" s="76">
        <f t="shared" si="1"/>
        <v>675</v>
      </c>
      <c r="I19" s="58">
        <f>SUM(I20:I22)</f>
        <v>3830</v>
      </c>
      <c r="J19" s="118">
        <f>SUM(J20:J22)</f>
        <v>443</v>
      </c>
      <c r="K19" s="206" t="s">
        <v>99</v>
      </c>
      <c r="L19" s="139"/>
      <c r="M19" s="139"/>
    </row>
    <row r="20" spans="1:13" s="47" customFormat="1" ht="18" customHeight="1">
      <c r="A20" s="180" t="s">
        <v>39</v>
      </c>
      <c r="B20" s="164" t="s">
        <v>46</v>
      </c>
      <c r="C20" s="93">
        <v>33</v>
      </c>
      <c r="D20" s="78">
        <v>10</v>
      </c>
      <c r="E20" s="93">
        <v>30</v>
      </c>
      <c r="F20" s="78">
        <v>10</v>
      </c>
      <c r="G20" s="94">
        <v>30</v>
      </c>
      <c r="H20" s="80">
        <v>10</v>
      </c>
      <c r="I20" s="95">
        <v>30</v>
      </c>
      <c r="J20" s="167">
        <v>10</v>
      </c>
      <c r="K20" s="207" t="s">
        <v>100</v>
      </c>
      <c r="L20" s="139"/>
      <c r="M20" s="139"/>
    </row>
    <row r="21" spans="1:13" s="47" customFormat="1" ht="18" customHeight="1">
      <c r="A21" s="172"/>
      <c r="B21" s="159" t="s">
        <v>47</v>
      </c>
      <c r="C21" s="96"/>
      <c r="D21" s="156"/>
      <c r="E21" s="96"/>
      <c r="F21" s="156"/>
      <c r="G21" s="97"/>
      <c r="H21" s="67"/>
      <c r="I21" s="98"/>
      <c r="J21" s="157"/>
      <c r="K21" s="181"/>
      <c r="L21" s="139"/>
      <c r="M21" s="139"/>
    </row>
    <row r="22" spans="1:13" s="47" customFormat="1" ht="18" customHeight="1" thickBot="1">
      <c r="A22" s="172"/>
      <c r="B22" s="159" t="s">
        <v>42</v>
      </c>
      <c r="C22" s="96">
        <v>3701</v>
      </c>
      <c r="D22" s="156">
        <v>671</v>
      </c>
      <c r="E22" s="96">
        <v>3765</v>
      </c>
      <c r="F22" s="156">
        <v>662</v>
      </c>
      <c r="G22" s="97">
        <v>3800</v>
      </c>
      <c r="H22" s="67">
        <v>665</v>
      </c>
      <c r="I22" s="98">
        <v>3800</v>
      </c>
      <c r="J22" s="157">
        <v>433</v>
      </c>
      <c r="K22" s="99"/>
      <c r="L22" s="139"/>
      <c r="M22" s="139"/>
    </row>
    <row r="23" spans="1:13" s="47" customFormat="1" ht="18" customHeight="1" thickBot="1">
      <c r="A23" s="182">
        <v>521</v>
      </c>
      <c r="B23" s="146" t="s">
        <v>9</v>
      </c>
      <c r="C23" s="54">
        <f aca="true" t="shared" si="2" ref="C23:H23">SUM(C24:C27)</f>
        <v>3149</v>
      </c>
      <c r="D23" s="163">
        <f t="shared" si="2"/>
        <v>331</v>
      </c>
      <c r="E23" s="55">
        <f t="shared" si="2"/>
        <v>3365</v>
      </c>
      <c r="F23" s="163">
        <f t="shared" si="2"/>
        <v>350</v>
      </c>
      <c r="G23" s="56">
        <f t="shared" si="2"/>
        <v>3790</v>
      </c>
      <c r="H23" s="76">
        <f t="shared" si="2"/>
        <v>402</v>
      </c>
      <c r="I23" s="58">
        <f>SUM(I24:I27)</f>
        <v>3790</v>
      </c>
      <c r="J23" s="118">
        <f>SUM(J24:J27)</f>
        <v>402</v>
      </c>
      <c r="K23" s="206" t="s">
        <v>99</v>
      </c>
      <c r="L23" s="139"/>
      <c r="M23" s="139"/>
    </row>
    <row r="24" spans="1:13" ht="18" customHeight="1">
      <c r="A24" s="180" t="s">
        <v>39</v>
      </c>
      <c r="B24" s="183" t="s">
        <v>48</v>
      </c>
      <c r="C24" s="59">
        <v>2884</v>
      </c>
      <c r="D24" s="150">
        <v>316</v>
      </c>
      <c r="E24" s="60">
        <v>3035</v>
      </c>
      <c r="F24" s="61">
        <v>337</v>
      </c>
      <c r="G24" s="62">
        <v>3460</v>
      </c>
      <c r="H24" s="63">
        <v>390</v>
      </c>
      <c r="I24" s="64">
        <v>3460</v>
      </c>
      <c r="J24" s="151">
        <v>390</v>
      </c>
      <c r="K24" s="207" t="s">
        <v>100</v>
      </c>
      <c r="L24" s="138"/>
      <c r="M24" s="138"/>
    </row>
    <row r="25" spans="1:13" ht="18" customHeight="1">
      <c r="A25" s="184"/>
      <c r="B25" s="159" t="s">
        <v>49</v>
      </c>
      <c r="C25" s="154">
        <v>265</v>
      </c>
      <c r="D25" s="155">
        <v>15</v>
      </c>
      <c r="E25" s="65">
        <v>330</v>
      </c>
      <c r="F25" s="156">
        <v>13</v>
      </c>
      <c r="G25" s="66">
        <v>330</v>
      </c>
      <c r="H25" s="67">
        <v>12</v>
      </c>
      <c r="I25" s="68">
        <v>330</v>
      </c>
      <c r="J25" s="157">
        <v>12</v>
      </c>
      <c r="K25" s="158"/>
      <c r="L25" s="138"/>
      <c r="M25" s="138"/>
    </row>
    <row r="26" spans="1:13" ht="18" customHeight="1">
      <c r="A26" s="184"/>
      <c r="B26" s="184" t="s">
        <v>50</v>
      </c>
      <c r="C26" s="185"/>
      <c r="D26" s="186"/>
      <c r="E26" s="100"/>
      <c r="F26" s="187"/>
      <c r="G26" s="101"/>
      <c r="H26" s="102"/>
      <c r="I26" s="103"/>
      <c r="J26" s="188"/>
      <c r="K26" s="162"/>
      <c r="L26" s="138"/>
      <c r="M26" s="138"/>
    </row>
    <row r="27" spans="1:13" ht="18" customHeight="1" thickBot="1">
      <c r="A27" s="160"/>
      <c r="B27" s="153" t="s">
        <v>51</v>
      </c>
      <c r="C27" s="82"/>
      <c r="D27" s="169"/>
      <c r="E27" s="82"/>
      <c r="F27" s="84"/>
      <c r="G27" s="104"/>
      <c r="H27" s="86"/>
      <c r="I27" s="105"/>
      <c r="J27" s="170"/>
      <c r="K27" s="189"/>
      <c r="L27" s="138"/>
      <c r="M27" s="138"/>
    </row>
    <row r="28" spans="1:13" s="47" customFormat="1" ht="18" customHeight="1" thickBot="1">
      <c r="A28" s="146">
        <v>524</v>
      </c>
      <c r="B28" s="146" t="s">
        <v>10</v>
      </c>
      <c r="C28" s="54">
        <v>981</v>
      </c>
      <c r="D28" s="163">
        <v>108</v>
      </c>
      <c r="E28" s="55">
        <v>1032</v>
      </c>
      <c r="F28" s="163">
        <v>115</v>
      </c>
      <c r="G28" s="56">
        <v>1176</v>
      </c>
      <c r="H28" s="76">
        <v>133</v>
      </c>
      <c r="I28" s="58">
        <v>1176</v>
      </c>
      <c r="J28" s="118">
        <v>133</v>
      </c>
      <c r="K28" s="148"/>
      <c r="L28" s="139"/>
      <c r="M28" s="139"/>
    </row>
    <row r="29" spans="1:13" s="47" customFormat="1" ht="18" customHeight="1" thickBot="1">
      <c r="A29" s="146">
        <v>525</v>
      </c>
      <c r="B29" s="146" t="s">
        <v>11</v>
      </c>
      <c r="C29" s="54">
        <v>38</v>
      </c>
      <c r="D29" s="163">
        <v>4</v>
      </c>
      <c r="E29" s="55">
        <v>36</v>
      </c>
      <c r="F29" s="163">
        <v>4</v>
      </c>
      <c r="G29" s="56">
        <v>36</v>
      </c>
      <c r="H29" s="76">
        <v>4</v>
      </c>
      <c r="I29" s="58">
        <v>36</v>
      </c>
      <c r="J29" s="118">
        <v>4</v>
      </c>
      <c r="K29" s="148"/>
      <c r="L29" s="139"/>
      <c r="M29" s="139"/>
    </row>
    <row r="30" spans="1:13" s="47" customFormat="1" ht="18" customHeight="1" thickBot="1">
      <c r="A30" s="146">
        <v>527</v>
      </c>
      <c r="B30" s="146" t="s">
        <v>12</v>
      </c>
      <c r="C30" s="54">
        <v>100</v>
      </c>
      <c r="D30" s="163">
        <v>10</v>
      </c>
      <c r="E30" s="55">
        <v>90</v>
      </c>
      <c r="F30" s="163">
        <v>10</v>
      </c>
      <c r="G30" s="56">
        <v>90</v>
      </c>
      <c r="H30" s="76">
        <v>10</v>
      </c>
      <c r="I30" s="58">
        <v>90</v>
      </c>
      <c r="J30" s="118">
        <v>10</v>
      </c>
      <c r="K30" s="148"/>
      <c r="L30" s="139"/>
      <c r="M30" s="139"/>
    </row>
    <row r="31" spans="1:13" s="47" customFormat="1" ht="18" customHeight="1" thickBot="1">
      <c r="A31" s="146">
        <v>528</v>
      </c>
      <c r="B31" s="146" t="s">
        <v>22</v>
      </c>
      <c r="C31" s="54"/>
      <c r="D31" s="163"/>
      <c r="E31" s="55"/>
      <c r="F31" s="163"/>
      <c r="G31" s="56"/>
      <c r="H31" s="76"/>
      <c r="I31" s="58"/>
      <c r="J31" s="118"/>
      <c r="K31" s="148"/>
      <c r="L31" s="139"/>
      <c r="M31" s="139"/>
    </row>
    <row r="32" spans="1:13" s="47" customFormat="1" ht="18" customHeight="1" thickBot="1">
      <c r="A32" s="146">
        <v>531</v>
      </c>
      <c r="B32" s="146" t="s">
        <v>30</v>
      </c>
      <c r="C32" s="54">
        <v>2</v>
      </c>
      <c r="D32" s="163"/>
      <c r="E32" s="55">
        <v>2</v>
      </c>
      <c r="F32" s="163"/>
      <c r="G32" s="56">
        <v>2</v>
      </c>
      <c r="H32" s="76"/>
      <c r="I32" s="58">
        <v>2</v>
      </c>
      <c r="J32" s="118"/>
      <c r="K32" s="148"/>
      <c r="L32" s="139"/>
      <c r="M32" s="139"/>
    </row>
    <row r="33" spans="1:13" s="47" customFormat="1" ht="18" customHeight="1" thickBot="1">
      <c r="A33" s="146">
        <v>538</v>
      </c>
      <c r="B33" s="146" t="s">
        <v>31</v>
      </c>
      <c r="C33" s="54">
        <v>14</v>
      </c>
      <c r="D33" s="163"/>
      <c r="E33" s="55">
        <v>17</v>
      </c>
      <c r="F33" s="163"/>
      <c r="G33" s="56">
        <v>17</v>
      </c>
      <c r="H33" s="76"/>
      <c r="I33" s="58">
        <v>17</v>
      </c>
      <c r="J33" s="118"/>
      <c r="K33" s="148"/>
      <c r="L33" s="139"/>
      <c r="M33" s="139"/>
    </row>
    <row r="34" spans="1:13" s="47" customFormat="1" ht="18" customHeight="1" thickBot="1">
      <c r="A34" s="146">
        <v>542</v>
      </c>
      <c r="B34" s="146" t="s">
        <v>27</v>
      </c>
      <c r="C34" s="106"/>
      <c r="D34" s="187"/>
      <c r="E34" s="107"/>
      <c r="F34" s="187"/>
      <c r="G34" s="108"/>
      <c r="H34" s="102"/>
      <c r="I34" s="109"/>
      <c r="J34" s="188"/>
      <c r="K34" s="148"/>
      <c r="L34" s="139"/>
      <c r="M34" s="139"/>
    </row>
    <row r="35" spans="1:13" s="47" customFormat="1" ht="18" customHeight="1" thickBot="1">
      <c r="A35" s="146">
        <v>543</v>
      </c>
      <c r="B35" s="146" t="s">
        <v>32</v>
      </c>
      <c r="C35" s="54"/>
      <c r="D35" s="163"/>
      <c r="E35" s="55"/>
      <c r="F35" s="163"/>
      <c r="G35" s="56"/>
      <c r="H35" s="76"/>
      <c r="I35" s="58"/>
      <c r="J35" s="118"/>
      <c r="K35" s="148"/>
      <c r="L35" s="139"/>
      <c r="M35" s="139"/>
    </row>
    <row r="36" spans="1:13" s="47" customFormat="1" ht="18" customHeight="1" thickBot="1">
      <c r="A36" s="146">
        <v>551</v>
      </c>
      <c r="B36" s="146" t="s">
        <v>33</v>
      </c>
      <c r="C36" s="54">
        <v>285</v>
      </c>
      <c r="D36" s="163"/>
      <c r="E36" s="55">
        <v>320</v>
      </c>
      <c r="F36" s="163"/>
      <c r="G36" s="56">
        <v>320</v>
      </c>
      <c r="H36" s="76"/>
      <c r="I36" s="58">
        <v>320</v>
      </c>
      <c r="J36" s="118"/>
      <c r="K36" s="148"/>
      <c r="L36" s="139"/>
      <c r="M36" s="139"/>
    </row>
    <row r="37" spans="1:13" s="47" customFormat="1" ht="18" customHeight="1" thickBot="1">
      <c r="A37" s="190">
        <v>556</v>
      </c>
      <c r="B37" s="146" t="s">
        <v>34</v>
      </c>
      <c r="C37" s="54"/>
      <c r="D37" s="163"/>
      <c r="E37" s="55"/>
      <c r="F37" s="163"/>
      <c r="G37" s="56"/>
      <c r="H37" s="76"/>
      <c r="I37" s="58"/>
      <c r="J37" s="118"/>
      <c r="K37" s="148"/>
      <c r="L37" s="139"/>
      <c r="M37" s="139"/>
    </row>
    <row r="38" spans="1:13" s="47" customFormat="1" ht="18" customHeight="1" thickBot="1">
      <c r="A38" s="190">
        <v>557</v>
      </c>
      <c r="B38" s="146" t="s">
        <v>35</v>
      </c>
      <c r="C38" s="54"/>
      <c r="D38" s="163"/>
      <c r="E38" s="55"/>
      <c r="F38" s="163"/>
      <c r="G38" s="56"/>
      <c r="H38" s="76"/>
      <c r="I38" s="58"/>
      <c r="J38" s="118"/>
      <c r="K38" s="148"/>
      <c r="L38" s="139"/>
      <c r="M38" s="139"/>
    </row>
    <row r="39" spans="1:13" s="47" customFormat="1" ht="18" customHeight="1" thickBot="1">
      <c r="A39" s="146">
        <v>549</v>
      </c>
      <c r="B39" s="146" t="s">
        <v>23</v>
      </c>
      <c r="C39" s="54"/>
      <c r="D39" s="163"/>
      <c r="E39" s="55"/>
      <c r="F39" s="163"/>
      <c r="G39" s="56"/>
      <c r="H39" s="76"/>
      <c r="I39" s="58"/>
      <c r="J39" s="118"/>
      <c r="K39" s="148"/>
      <c r="L39" s="139"/>
      <c r="M39" s="139"/>
    </row>
    <row r="40" spans="1:13" s="47" customFormat="1" ht="18" customHeight="1" thickBot="1">
      <c r="A40" s="173">
        <v>552</v>
      </c>
      <c r="B40" s="146" t="s">
        <v>59</v>
      </c>
      <c r="C40" s="54"/>
      <c r="D40" s="163"/>
      <c r="E40" s="55"/>
      <c r="F40" s="163"/>
      <c r="G40" s="56"/>
      <c r="H40" s="76"/>
      <c r="I40" s="58"/>
      <c r="J40" s="118"/>
      <c r="K40" s="148"/>
      <c r="L40" s="139"/>
      <c r="M40" s="139"/>
    </row>
    <row r="41" spans="1:13" s="47" customFormat="1" ht="18" customHeight="1" thickBot="1">
      <c r="A41" s="191">
        <v>569</v>
      </c>
      <c r="B41" s="191" t="s">
        <v>52</v>
      </c>
      <c r="C41" s="110">
        <v>163</v>
      </c>
      <c r="D41" s="192"/>
      <c r="E41" s="111">
        <v>230</v>
      </c>
      <c r="F41" s="192"/>
      <c r="G41" s="112">
        <v>200</v>
      </c>
      <c r="H41" s="113"/>
      <c r="I41" s="114">
        <v>200</v>
      </c>
      <c r="J41" s="193"/>
      <c r="K41" s="194"/>
      <c r="L41" s="139"/>
      <c r="M41" s="139"/>
    </row>
    <row r="42" spans="1:13" s="47" customFormat="1" ht="18" customHeight="1" thickBot="1" thickTop="1">
      <c r="A42" s="173" t="s">
        <v>14</v>
      </c>
      <c r="B42" s="173" t="s">
        <v>15</v>
      </c>
      <c r="C42" s="88">
        <f aca="true" t="shared" si="3" ref="C42:H42">SUM(C5,C10,C15:C19,C23,C28:C41)</f>
        <v>9861</v>
      </c>
      <c r="D42" s="147">
        <f t="shared" si="3"/>
        <v>1144</v>
      </c>
      <c r="E42" s="174">
        <f t="shared" si="3"/>
        <v>10477</v>
      </c>
      <c r="F42" s="147">
        <f t="shared" si="3"/>
        <v>1159</v>
      </c>
      <c r="G42" s="89">
        <f t="shared" si="3"/>
        <v>10821</v>
      </c>
      <c r="H42" s="57">
        <f t="shared" si="3"/>
        <v>1232</v>
      </c>
      <c r="I42" s="90">
        <f>SUM(I5,I10,I15:I19,I23,I28:I41)</f>
        <v>10821</v>
      </c>
      <c r="J42" s="175">
        <f>SUM(J5,J10,J15:J19,J23,J28:J41)</f>
        <v>1000</v>
      </c>
      <c r="K42" s="176"/>
      <c r="L42" s="139"/>
      <c r="M42" s="139"/>
    </row>
    <row r="43" spans="1:13" s="47" customFormat="1" ht="18" customHeight="1">
      <c r="A43" s="177"/>
      <c r="B43" s="177"/>
      <c r="C43" s="195"/>
      <c r="D43" s="195"/>
      <c r="E43" s="195"/>
      <c r="F43" s="195"/>
      <c r="G43" s="195"/>
      <c r="H43" s="195"/>
      <c r="I43" s="195"/>
      <c r="J43" s="195"/>
      <c r="K43" s="177"/>
      <c r="L43" s="139"/>
      <c r="M43" s="139"/>
    </row>
    <row r="44" spans="1:13" s="47" customFormat="1" ht="18" customHeight="1" thickBot="1">
      <c r="A44" s="177"/>
      <c r="B44" s="177"/>
      <c r="C44" s="195"/>
      <c r="D44" s="195"/>
      <c r="E44" s="195"/>
      <c r="F44" s="195"/>
      <c r="G44" s="195"/>
      <c r="H44" s="195"/>
      <c r="I44" s="195"/>
      <c r="J44" s="195"/>
      <c r="K44" s="177"/>
      <c r="L44" s="139"/>
      <c r="M44" s="139"/>
    </row>
    <row r="45" spans="1:13" ht="18" customHeight="1" thickBot="1">
      <c r="A45" s="212" t="s">
        <v>1</v>
      </c>
      <c r="B45" s="212" t="s">
        <v>0</v>
      </c>
      <c r="C45" s="217" t="s">
        <v>60</v>
      </c>
      <c r="D45" s="218"/>
      <c r="E45" s="217" t="s">
        <v>62</v>
      </c>
      <c r="F45" s="218"/>
      <c r="G45" s="223" t="s">
        <v>63</v>
      </c>
      <c r="H45" s="224"/>
      <c r="I45" s="227" t="s">
        <v>64</v>
      </c>
      <c r="J45" s="228"/>
      <c r="K45" s="221" t="s">
        <v>61</v>
      </c>
      <c r="L45" s="138"/>
      <c r="M45" s="138"/>
    </row>
    <row r="46" spans="1:13" ht="44.25" customHeight="1" thickBot="1">
      <c r="A46" s="213"/>
      <c r="B46" s="213"/>
      <c r="C46" s="48" t="s">
        <v>57</v>
      </c>
      <c r="D46" s="49" t="s">
        <v>58</v>
      </c>
      <c r="E46" s="48" t="s">
        <v>57</v>
      </c>
      <c r="F46" s="49" t="s">
        <v>58</v>
      </c>
      <c r="G46" s="50" t="s">
        <v>57</v>
      </c>
      <c r="H46" s="51" t="s">
        <v>58</v>
      </c>
      <c r="I46" s="52" t="s">
        <v>57</v>
      </c>
      <c r="J46" s="53" t="s">
        <v>58</v>
      </c>
      <c r="K46" s="222"/>
      <c r="L46" s="138"/>
      <c r="M46" s="138"/>
    </row>
    <row r="47" spans="1:13" s="47" customFormat="1" ht="18" customHeight="1" thickBot="1">
      <c r="A47" s="196">
        <v>602</v>
      </c>
      <c r="B47" s="146" t="s">
        <v>24</v>
      </c>
      <c r="C47" s="54">
        <v>3017</v>
      </c>
      <c r="D47" s="163">
        <v>250</v>
      </c>
      <c r="E47" s="55">
        <v>3600</v>
      </c>
      <c r="F47" s="163">
        <v>265</v>
      </c>
      <c r="G47" s="56">
        <v>3900</v>
      </c>
      <c r="H47" s="76">
        <v>300</v>
      </c>
      <c r="I47" s="58">
        <v>3900</v>
      </c>
      <c r="J47" s="118">
        <v>300</v>
      </c>
      <c r="K47" s="208" t="s">
        <v>105</v>
      </c>
      <c r="L47" s="139"/>
      <c r="M47" s="139"/>
    </row>
    <row r="48" spans="1:13" s="47" customFormat="1" ht="18" customHeight="1" thickBot="1">
      <c r="A48" s="146">
        <v>603</v>
      </c>
      <c r="B48" s="146" t="s">
        <v>25</v>
      </c>
      <c r="C48" s="54">
        <v>1302</v>
      </c>
      <c r="D48" s="163"/>
      <c r="E48" s="55">
        <v>1350</v>
      </c>
      <c r="F48" s="163"/>
      <c r="G48" s="56">
        <v>1350</v>
      </c>
      <c r="H48" s="76"/>
      <c r="I48" s="58">
        <v>1350</v>
      </c>
      <c r="J48" s="118"/>
      <c r="K48" s="208" t="s">
        <v>106</v>
      </c>
      <c r="L48" s="139"/>
      <c r="M48" s="139"/>
    </row>
    <row r="49" spans="1:13" s="47" customFormat="1" ht="18" customHeight="1" thickBot="1">
      <c r="A49" s="146">
        <v>604</v>
      </c>
      <c r="B49" s="146" t="s">
        <v>53</v>
      </c>
      <c r="C49" s="54"/>
      <c r="D49" s="163"/>
      <c r="E49" s="55"/>
      <c r="F49" s="163"/>
      <c r="G49" s="56"/>
      <c r="H49" s="76"/>
      <c r="I49" s="58"/>
      <c r="J49" s="118"/>
      <c r="K49" s="146"/>
      <c r="L49" s="139"/>
      <c r="M49" s="139"/>
    </row>
    <row r="50" spans="1:13" s="47" customFormat="1" ht="18" customHeight="1" thickBot="1">
      <c r="A50" s="190">
        <v>609</v>
      </c>
      <c r="B50" s="146" t="s">
        <v>26</v>
      </c>
      <c r="C50" s="54"/>
      <c r="D50" s="163"/>
      <c r="E50" s="55"/>
      <c r="F50" s="163"/>
      <c r="G50" s="56"/>
      <c r="H50" s="76"/>
      <c r="I50" s="58"/>
      <c r="J50" s="118"/>
      <c r="K50" s="146"/>
      <c r="L50" s="139"/>
      <c r="M50" s="139"/>
    </row>
    <row r="51" spans="1:13" s="47" customFormat="1" ht="18" customHeight="1" thickBot="1">
      <c r="A51" s="190">
        <v>611</v>
      </c>
      <c r="B51" s="146" t="s">
        <v>36</v>
      </c>
      <c r="C51" s="54"/>
      <c r="D51" s="163"/>
      <c r="E51" s="55"/>
      <c r="F51" s="163"/>
      <c r="G51" s="56"/>
      <c r="H51" s="76"/>
      <c r="I51" s="58"/>
      <c r="J51" s="118"/>
      <c r="K51" s="146"/>
      <c r="L51" s="139"/>
      <c r="M51" s="139"/>
    </row>
    <row r="52" spans="1:13" ht="18" customHeight="1" thickBot="1">
      <c r="A52" s="172">
        <v>621</v>
      </c>
      <c r="B52" s="172" t="s">
        <v>37</v>
      </c>
      <c r="C52" s="54"/>
      <c r="D52" s="163"/>
      <c r="E52" s="55"/>
      <c r="F52" s="163"/>
      <c r="G52" s="56"/>
      <c r="H52" s="76"/>
      <c r="I52" s="58"/>
      <c r="J52" s="118"/>
      <c r="K52" s="184"/>
      <c r="L52" s="138"/>
      <c r="M52" s="138"/>
    </row>
    <row r="53" spans="1:13" ht="18" customHeight="1" thickBot="1">
      <c r="A53" s="146">
        <v>646</v>
      </c>
      <c r="B53" s="115" t="s">
        <v>28</v>
      </c>
      <c r="C53" s="54"/>
      <c r="D53" s="163"/>
      <c r="E53" s="55"/>
      <c r="F53" s="163"/>
      <c r="G53" s="56"/>
      <c r="H53" s="76"/>
      <c r="I53" s="58"/>
      <c r="J53" s="118"/>
      <c r="K53" s="197"/>
      <c r="L53" s="138"/>
      <c r="M53" s="138"/>
    </row>
    <row r="54" spans="1:13" s="47" customFormat="1" ht="18" customHeight="1" thickBot="1">
      <c r="A54" s="146">
        <v>648</v>
      </c>
      <c r="B54" s="146" t="s">
        <v>56</v>
      </c>
      <c r="C54" s="54">
        <v>60</v>
      </c>
      <c r="D54" s="163"/>
      <c r="E54" s="55">
        <v>5542</v>
      </c>
      <c r="F54" s="163">
        <v>894</v>
      </c>
      <c r="G54" s="56">
        <v>70</v>
      </c>
      <c r="H54" s="76"/>
      <c r="I54" s="58">
        <v>70</v>
      </c>
      <c r="J54" s="118"/>
      <c r="K54" s="146"/>
      <c r="L54" s="139"/>
      <c r="M54" s="139"/>
    </row>
    <row r="55" spans="1:13" s="47" customFormat="1" ht="18" customHeight="1" thickBot="1">
      <c r="A55" s="146">
        <v>649</v>
      </c>
      <c r="B55" s="146" t="s">
        <v>29</v>
      </c>
      <c r="C55" s="54"/>
      <c r="D55" s="163"/>
      <c r="E55" s="55"/>
      <c r="F55" s="163"/>
      <c r="G55" s="56"/>
      <c r="H55" s="76"/>
      <c r="I55" s="58"/>
      <c r="J55" s="118"/>
      <c r="K55" s="146"/>
      <c r="L55" s="139"/>
      <c r="M55" s="139"/>
    </row>
    <row r="56" spans="1:13" ht="18" customHeight="1" thickBot="1">
      <c r="A56" s="146">
        <v>662</v>
      </c>
      <c r="B56" s="146" t="s">
        <v>13</v>
      </c>
      <c r="C56" s="54"/>
      <c r="D56" s="163"/>
      <c r="E56" s="55"/>
      <c r="F56" s="163"/>
      <c r="G56" s="56"/>
      <c r="H56" s="76"/>
      <c r="I56" s="58"/>
      <c r="J56" s="118"/>
      <c r="K56" s="197"/>
      <c r="L56" s="138"/>
      <c r="M56" s="138"/>
    </row>
    <row r="57" spans="1:13" ht="18" customHeight="1" thickBot="1">
      <c r="A57" s="146">
        <v>669</v>
      </c>
      <c r="B57" s="146" t="s">
        <v>38</v>
      </c>
      <c r="C57" s="54"/>
      <c r="D57" s="163"/>
      <c r="E57" s="55"/>
      <c r="F57" s="163"/>
      <c r="G57" s="56"/>
      <c r="H57" s="76"/>
      <c r="I57" s="58"/>
      <c r="J57" s="118"/>
      <c r="K57" s="197"/>
      <c r="L57" s="138"/>
      <c r="M57" s="138"/>
    </row>
    <row r="58" spans="1:13" ht="18" customHeight="1" thickBot="1">
      <c r="A58" s="146" t="s">
        <v>21</v>
      </c>
      <c r="B58" s="146" t="s">
        <v>16</v>
      </c>
      <c r="C58" s="54">
        <f aca="true" t="shared" si="4" ref="C58:H58">SUM(C47:C57)</f>
        <v>4379</v>
      </c>
      <c r="D58" s="163">
        <f t="shared" si="4"/>
        <v>250</v>
      </c>
      <c r="E58" s="55">
        <f t="shared" si="4"/>
        <v>10492</v>
      </c>
      <c r="F58" s="116">
        <f t="shared" si="4"/>
        <v>1159</v>
      </c>
      <c r="G58" s="56">
        <f t="shared" si="4"/>
        <v>5320</v>
      </c>
      <c r="H58" s="117">
        <f t="shared" si="4"/>
        <v>300</v>
      </c>
      <c r="I58" s="58">
        <f>SUM(I47:I57)</f>
        <v>5320</v>
      </c>
      <c r="J58" s="118">
        <f>SUM(J47:J57)</f>
        <v>300</v>
      </c>
      <c r="K58" s="146"/>
      <c r="L58" s="138"/>
      <c r="M58" s="138"/>
    </row>
    <row r="59" spans="1:13" ht="18" customHeight="1" thickBot="1">
      <c r="A59" s="177"/>
      <c r="B59" s="177"/>
      <c r="C59" s="119"/>
      <c r="D59" s="119"/>
      <c r="E59" s="119"/>
      <c r="F59" s="119"/>
      <c r="G59" s="120"/>
      <c r="H59" s="120"/>
      <c r="I59" s="121"/>
      <c r="J59" s="121"/>
      <c r="K59" s="179"/>
      <c r="L59" s="138"/>
      <c r="M59" s="138"/>
    </row>
    <row r="60" spans="1:13" s="47" customFormat="1" ht="18" customHeight="1" thickBot="1">
      <c r="A60" s="235" t="s">
        <v>66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7"/>
      <c r="L60" s="139"/>
      <c r="M60" s="139"/>
    </row>
    <row r="61" spans="1:13" ht="18" customHeight="1">
      <c r="A61" s="164" t="s">
        <v>17</v>
      </c>
      <c r="B61" s="164" t="s">
        <v>18</v>
      </c>
      <c r="C61" s="165">
        <f aca="true" t="shared" si="5" ref="C61:J61">SUM(C58)</f>
        <v>4379</v>
      </c>
      <c r="D61" s="166">
        <f t="shared" si="5"/>
        <v>250</v>
      </c>
      <c r="E61" s="165">
        <f t="shared" si="5"/>
        <v>10492</v>
      </c>
      <c r="F61" s="198">
        <f t="shared" si="5"/>
        <v>1159</v>
      </c>
      <c r="G61" s="122">
        <f t="shared" si="5"/>
        <v>5320</v>
      </c>
      <c r="H61" s="123">
        <f t="shared" si="5"/>
        <v>300</v>
      </c>
      <c r="I61" s="124">
        <f t="shared" si="5"/>
        <v>5320</v>
      </c>
      <c r="J61" s="125">
        <f t="shared" si="5"/>
        <v>300</v>
      </c>
      <c r="K61" s="164"/>
      <c r="L61" s="138"/>
      <c r="M61" s="138"/>
    </row>
    <row r="62" spans="1:13" ht="18" customHeight="1" thickBot="1">
      <c r="A62" s="199" t="s">
        <v>19</v>
      </c>
      <c r="B62" s="199" t="s">
        <v>20</v>
      </c>
      <c r="C62" s="82">
        <f aca="true" t="shared" si="6" ref="C62:J62">SUM(C42)</f>
        <v>9861</v>
      </c>
      <c r="D62" s="169">
        <f t="shared" si="6"/>
        <v>1144</v>
      </c>
      <c r="E62" s="82">
        <f t="shared" si="6"/>
        <v>10477</v>
      </c>
      <c r="F62" s="200">
        <f t="shared" si="6"/>
        <v>1159</v>
      </c>
      <c r="G62" s="104">
        <f t="shared" si="6"/>
        <v>10821</v>
      </c>
      <c r="H62" s="126">
        <f t="shared" si="6"/>
        <v>1232</v>
      </c>
      <c r="I62" s="105">
        <f t="shared" si="6"/>
        <v>10821</v>
      </c>
      <c r="J62" s="127">
        <f t="shared" si="6"/>
        <v>1000</v>
      </c>
      <c r="K62" s="160"/>
      <c r="L62" s="138"/>
      <c r="M62" s="138"/>
    </row>
    <row r="63" spans="1:13" ht="18" customHeight="1" thickBot="1">
      <c r="A63" s="146"/>
      <c r="B63" s="201" t="s">
        <v>68</v>
      </c>
      <c r="C63" s="202">
        <f aca="true" t="shared" si="7" ref="C63:J63">C62-C61</f>
        <v>5482</v>
      </c>
      <c r="D63" s="202">
        <f t="shared" si="7"/>
        <v>894</v>
      </c>
      <c r="E63" s="128">
        <f>E62-E61</f>
        <v>-15</v>
      </c>
      <c r="F63" s="129">
        <f t="shared" si="7"/>
        <v>0</v>
      </c>
      <c r="G63" s="130">
        <f t="shared" si="7"/>
        <v>5501</v>
      </c>
      <c r="H63" s="131">
        <f t="shared" si="7"/>
        <v>932</v>
      </c>
      <c r="I63" s="132">
        <f t="shared" si="7"/>
        <v>5501</v>
      </c>
      <c r="J63" s="133">
        <v>800</v>
      </c>
      <c r="K63" s="146"/>
      <c r="L63" s="138"/>
      <c r="M63" s="138"/>
    </row>
    <row r="64" spans="1:13" s="47" customFormat="1" ht="18" customHeight="1" thickBot="1">
      <c r="A64" s="146"/>
      <c r="B64" s="201" t="s">
        <v>67</v>
      </c>
      <c r="C64" s="219">
        <f>C63+D63</f>
        <v>6376</v>
      </c>
      <c r="D64" s="220"/>
      <c r="E64" s="234">
        <f>E63+F63</f>
        <v>-15</v>
      </c>
      <c r="F64" s="220"/>
      <c r="G64" s="225">
        <f>G63+H63</f>
        <v>6433</v>
      </c>
      <c r="H64" s="226"/>
      <c r="I64" s="210">
        <f>I63+J63</f>
        <v>6301</v>
      </c>
      <c r="J64" s="211"/>
      <c r="K64" s="209"/>
      <c r="L64" s="139"/>
      <c r="M64" s="139"/>
    </row>
    <row r="65" spans="1:13" s="47" customFormat="1" ht="18" customHeight="1">
      <c r="A65" s="177"/>
      <c r="B65" s="203"/>
      <c r="C65" s="134"/>
      <c r="D65" s="134"/>
      <c r="E65" s="134"/>
      <c r="F65" s="134"/>
      <c r="G65" s="137"/>
      <c r="H65" s="137"/>
      <c r="I65" s="137"/>
      <c r="J65" s="137"/>
      <c r="K65" s="177"/>
      <c r="L65" s="139"/>
      <c r="M65" s="139"/>
    </row>
    <row r="66" spans="1:13" ht="18" customHeight="1">
      <c r="A66" s="138"/>
      <c r="B66" s="138" t="s">
        <v>112</v>
      </c>
      <c r="C66" s="204"/>
      <c r="D66" s="204"/>
      <c r="E66" s="204"/>
      <c r="F66" s="205"/>
      <c r="G66" s="205"/>
      <c r="H66" s="205"/>
      <c r="I66" s="205"/>
      <c r="J66" s="205"/>
      <c r="K66" s="138"/>
      <c r="L66" s="138"/>
      <c r="M66" s="138"/>
    </row>
    <row r="67" spans="1:13" ht="18" customHeight="1">
      <c r="A67" s="138"/>
      <c r="B67" s="138" t="s">
        <v>113</v>
      </c>
      <c r="C67" s="204"/>
      <c r="D67" s="204"/>
      <c r="E67" s="204"/>
      <c r="F67" s="205"/>
      <c r="G67" s="205"/>
      <c r="H67" s="205"/>
      <c r="I67" s="205"/>
      <c r="J67" s="205"/>
      <c r="K67" s="138"/>
      <c r="L67" s="138"/>
      <c r="M67" s="138"/>
    </row>
    <row r="68" spans="1:13" ht="18" customHeight="1">
      <c r="A68" s="138"/>
      <c r="B68" s="138"/>
      <c r="C68" s="204"/>
      <c r="D68" s="204"/>
      <c r="E68" s="204"/>
      <c r="F68" s="205"/>
      <c r="G68" s="205"/>
      <c r="H68" s="205"/>
      <c r="I68" s="205"/>
      <c r="J68" s="205"/>
      <c r="K68" s="138"/>
      <c r="L68" s="138"/>
      <c r="M68" s="138"/>
    </row>
    <row r="69" spans="1:13" ht="18" customHeight="1">
      <c r="A69" s="138"/>
      <c r="B69" s="138"/>
      <c r="C69" s="204"/>
      <c r="D69" s="204"/>
      <c r="E69" s="204"/>
      <c r="F69" s="205"/>
      <c r="G69" s="205"/>
      <c r="H69" s="205"/>
      <c r="I69" s="205"/>
      <c r="J69" s="205"/>
      <c r="K69" s="138"/>
      <c r="L69" s="138"/>
      <c r="M69" s="138"/>
    </row>
    <row r="70" spans="1:13" ht="18" customHeight="1">
      <c r="A70" s="138"/>
      <c r="B70" s="138"/>
      <c r="C70" s="204"/>
      <c r="D70" s="204"/>
      <c r="E70" s="204"/>
      <c r="F70" s="205"/>
      <c r="G70" s="205"/>
      <c r="H70" s="205"/>
      <c r="I70" s="205"/>
      <c r="J70" s="205"/>
      <c r="K70" s="138"/>
      <c r="L70" s="138"/>
      <c r="M70" s="138"/>
    </row>
    <row r="71" spans="1:13" ht="18" customHeight="1">
      <c r="A71" s="138"/>
      <c r="B71" s="138"/>
      <c r="C71" s="204"/>
      <c r="D71" s="204"/>
      <c r="E71" s="204"/>
      <c r="F71" s="205"/>
      <c r="G71" s="205"/>
      <c r="H71" s="205"/>
      <c r="I71" s="205"/>
      <c r="J71" s="205"/>
      <c r="K71" s="138"/>
      <c r="L71" s="138"/>
      <c r="M71" s="138"/>
    </row>
  </sheetData>
  <sheetProtection/>
  <protectedRanges>
    <protectedRange sqref="C66:K67" name="Oblast9_2"/>
    <protectedRange sqref="C59:K59 C47:K57" name="Oblast8_2"/>
    <protectedRange sqref="C11:K18" name="Oblast4_2"/>
    <protectedRange sqref="C20:J22 K21:K22" name="Oblast3_2"/>
    <protectedRange sqref="C11:K18" name="Oblast2_2"/>
    <protectedRange sqref="C6:K9" name="Oblast1_2"/>
    <protectedRange sqref="C20:J22 K21:K22" name="Oblast6_2"/>
    <protectedRange sqref="K20 C24:K41" name="Oblast7_2"/>
  </protectedRanges>
  <mergeCells count="23">
    <mergeCell ref="A1:K1"/>
    <mergeCell ref="A2:K2"/>
    <mergeCell ref="G45:H45"/>
    <mergeCell ref="I45:J45"/>
    <mergeCell ref="A11:A14"/>
    <mergeCell ref="E64:F64"/>
    <mergeCell ref="A60:K60"/>
    <mergeCell ref="K45:K46"/>
    <mergeCell ref="G3:H3"/>
    <mergeCell ref="K3:K4"/>
    <mergeCell ref="E45:F45"/>
    <mergeCell ref="B3:B4"/>
    <mergeCell ref="C3:D3"/>
    <mergeCell ref="B45:B46"/>
    <mergeCell ref="I3:J3"/>
    <mergeCell ref="I64:J64"/>
    <mergeCell ref="A3:A4"/>
    <mergeCell ref="A6:A9"/>
    <mergeCell ref="E3:F3"/>
    <mergeCell ref="C64:D64"/>
    <mergeCell ref="C45:D45"/>
    <mergeCell ref="G64:H64"/>
    <mergeCell ref="A45:A4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scale="61" r:id="rId1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G52"/>
  <sheetViews>
    <sheetView zoomScalePageLayoutView="0" workbookViewId="0" topLeftCell="A1">
      <selection activeCell="M58" sqref="M58"/>
    </sheetView>
  </sheetViews>
  <sheetFormatPr defaultColWidth="9.00390625" defaultRowHeight="12.75"/>
  <cols>
    <col min="2" max="2" width="10.875" style="0" customWidth="1"/>
    <col min="3" max="3" width="8.875" style="0" customWidth="1"/>
    <col min="7" max="7" width="38.25390625" style="0" customWidth="1"/>
  </cols>
  <sheetData>
    <row r="8" ht="18.75">
      <c r="B8" s="1" t="s">
        <v>70</v>
      </c>
    </row>
    <row r="9" ht="15">
      <c r="B9" s="3"/>
    </row>
    <row r="10" spans="2:7" ht="15.75">
      <c r="B10" s="37" t="s">
        <v>71</v>
      </c>
      <c r="C10" s="38"/>
      <c r="D10" s="38"/>
      <c r="E10" s="38"/>
      <c r="F10" s="38"/>
      <c r="G10" s="38"/>
    </row>
    <row r="11" spans="2:7" ht="15.75">
      <c r="B11" s="37" t="s">
        <v>94</v>
      </c>
      <c r="C11" s="39"/>
      <c r="D11" s="39"/>
      <c r="E11" s="39"/>
      <c r="F11" s="39"/>
      <c r="G11" s="39"/>
    </row>
    <row r="12" spans="2:7" ht="15.75">
      <c r="B12" s="40" t="s">
        <v>72</v>
      </c>
      <c r="C12" s="38"/>
      <c r="D12" s="38"/>
      <c r="E12" s="38"/>
      <c r="F12" s="38"/>
      <c r="G12" s="38"/>
    </row>
    <row r="13" spans="2:7" ht="15.75">
      <c r="B13" s="40" t="s">
        <v>107</v>
      </c>
      <c r="C13" s="38"/>
      <c r="D13" s="38"/>
      <c r="E13" s="38"/>
      <c r="F13" s="38"/>
      <c r="G13" s="38"/>
    </row>
    <row r="14" spans="2:7" ht="15.75">
      <c r="B14" s="40"/>
      <c r="C14" s="38"/>
      <c r="D14" s="38"/>
      <c r="E14" s="38"/>
      <c r="F14" s="38"/>
      <c r="G14" s="38"/>
    </row>
    <row r="15" spans="2:7" ht="15.75">
      <c r="B15" s="41" t="s">
        <v>108</v>
      </c>
      <c r="C15" s="38"/>
      <c r="D15" s="38"/>
      <c r="E15" s="38"/>
      <c r="F15" s="38"/>
      <c r="G15" s="38"/>
    </row>
    <row r="16" spans="2:7" ht="15.75">
      <c r="B16" s="44" t="s">
        <v>110</v>
      </c>
      <c r="C16" s="39"/>
      <c r="D16" s="44" t="s">
        <v>83</v>
      </c>
      <c r="E16" s="39"/>
      <c r="F16" s="39"/>
      <c r="G16" s="38"/>
    </row>
    <row r="17" spans="2:7" ht="15.75">
      <c r="B17" s="37" t="s">
        <v>111</v>
      </c>
      <c r="C17" s="39"/>
      <c r="D17" s="39"/>
      <c r="E17" s="39"/>
      <c r="F17" s="39"/>
      <c r="G17" s="38"/>
    </row>
    <row r="18" ht="15">
      <c r="B18" s="2"/>
    </row>
    <row r="19" ht="15.75" thickBot="1">
      <c r="B19" s="3" t="s">
        <v>87</v>
      </c>
    </row>
    <row r="20" spans="2:7" ht="14.25" customHeight="1">
      <c r="B20" s="242" t="s">
        <v>73</v>
      </c>
      <c r="C20" s="245" t="s">
        <v>0</v>
      </c>
      <c r="D20" s="245" t="s">
        <v>74</v>
      </c>
      <c r="E20" s="245"/>
      <c r="F20" s="245" t="s">
        <v>75</v>
      </c>
      <c r="G20" s="246"/>
    </row>
    <row r="21" spans="2:7" ht="15.75" thickBot="1">
      <c r="B21" s="238"/>
      <c r="C21" s="260"/>
      <c r="D21" s="17">
        <v>2017</v>
      </c>
      <c r="E21" s="18">
        <v>2018</v>
      </c>
      <c r="F21" s="260"/>
      <c r="G21" s="241"/>
    </row>
    <row r="22" spans="2:7" ht="15">
      <c r="B22" s="256">
        <v>518</v>
      </c>
      <c r="C22" s="261" t="s">
        <v>8</v>
      </c>
      <c r="D22" s="262">
        <v>3734</v>
      </c>
      <c r="E22" s="264">
        <v>3830</v>
      </c>
      <c r="F22" s="12">
        <v>1800</v>
      </c>
      <c r="G22" s="5" t="s">
        <v>76</v>
      </c>
    </row>
    <row r="23" spans="2:7" ht="15">
      <c r="B23" s="256"/>
      <c r="C23" s="261"/>
      <c r="D23" s="263"/>
      <c r="E23" s="264"/>
      <c r="F23" s="12">
        <v>250</v>
      </c>
      <c r="G23" s="5" t="s">
        <v>77</v>
      </c>
    </row>
    <row r="24" spans="2:7" ht="15">
      <c r="B24" s="256"/>
      <c r="C24" s="261"/>
      <c r="D24" s="263"/>
      <c r="E24" s="264"/>
      <c r="F24" s="12">
        <v>700</v>
      </c>
      <c r="G24" s="5" t="s">
        <v>78</v>
      </c>
    </row>
    <row r="25" spans="2:7" ht="15">
      <c r="B25" s="256"/>
      <c r="C25" s="261"/>
      <c r="D25" s="263"/>
      <c r="E25" s="264"/>
      <c r="F25" s="12">
        <v>90</v>
      </c>
      <c r="G25" s="5" t="s">
        <v>79</v>
      </c>
    </row>
    <row r="26" spans="2:7" ht="15">
      <c r="B26" s="256"/>
      <c r="C26" s="261"/>
      <c r="D26" s="263"/>
      <c r="E26" s="264"/>
      <c r="F26" s="12">
        <v>390</v>
      </c>
      <c r="G26" s="5" t="s">
        <v>95</v>
      </c>
    </row>
    <row r="27" spans="2:7" ht="15">
      <c r="B27" s="9"/>
      <c r="C27" s="8"/>
      <c r="D27" s="13"/>
      <c r="E27" s="15"/>
      <c r="F27" s="12">
        <v>300</v>
      </c>
      <c r="G27" s="5" t="s">
        <v>80</v>
      </c>
    </row>
    <row r="28" spans="2:7" ht="15.75" thickBot="1">
      <c r="B28" s="9"/>
      <c r="C28" s="8"/>
      <c r="D28" s="13"/>
      <c r="E28" s="15"/>
      <c r="F28" s="12">
        <v>300</v>
      </c>
      <c r="G28" s="5" t="s">
        <v>81</v>
      </c>
    </row>
    <row r="29" spans="2:7" ht="30.75" thickBot="1">
      <c r="B29" s="11">
        <v>521</v>
      </c>
      <c r="C29" s="10" t="s">
        <v>9</v>
      </c>
      <c r="D29" s="14">
        <v>3149</v>
      </c>
      <c r="E29" s="16">
        <v>3790</v>
      </c>
      <c r="F29" s="255" t="s">
        <v>96</v>
      </c>
      <c r="G29" s="250"/>
    </row>
    <row r="30" spans="2:7" ht="15">
      <c r="B30" s="45"/>
      <c r="C30" s="8"/>
      <c r="D30" s="27"/>
      <c r="E30" s="21"/>
      <c r="F30" s="8"/>
      <c r="G30" s="8"/>
    </row>
    <row r="31" spans="2:7" ht="15">
      <c r="B31" s="45"/>
      <c r="C31" s="8"/>
      <c r="D31" s="27"/>
      <c r="E31" s="21"/>
      <c r="F31" s="8"/>
      <c r="G31" s="8"/>
    </row>
    <row r="35" spans="2:7" ht="15.75">
      <c r="B35" s="41" t="s">
        <v>109</v>
      </c>
      <c r="C35" s="38"/>
      <c r="D35" s="38"/>
      <c r="E35" s="38"/>
      <c r="F35" s="38"/>
      <c r="G35" s="38"/>
    </row>
    <row r="36" spans="2:7" ht="15.75">
      <c r="B36" s="40" t="s">
        <v>84</v>
      </c>
      <c r="C36" s="38"/>
      <c r="D36" s="42" t="s">
        <v>86</v>
      </c>
      <c r="E36" s="38"/>
      <c r="F36" s="38"/>
      <c r="G36" s="38"/>
    </row>
    <row r="37" spans="2:7" ht="15.75">
      <c r="B37" s="40" t="s">
        <v>85</v>
      </c>
      <c r="C37" s="43"/>
      <c r="D37" s="38" t="s">
        <v>97</v>
      </c>
      <c r="E37" s="38"/>
      <c r="F37" s="38"/>
      <c r="G37" s="38"/>
    </row>
    <row r="38" ht="15">
      <c r="B38" s="3"/>
    </row>
    <row r="39" ht="15.75" thickBot="1">
      <c r="B39" s="3" t="s">
        <v>82</v>
      </c>
    </row>
    <row r="40" spans="2:7" ht="42" customHeight="1" thickBot="1">
      <c r="B40" s="242" t="s">
        <v>73</v>
      </c>
      <c r="C40" s="243" t="s">
        <v>88</v>
      </c>
      <c r="D40" s="244" t="s">
        <v>98</v>
      </c>
      <c r="E40" s="245"/>
      <c r="F40" s="246"/>
      <c r="G40" s="251" t="s">
        <v>89</v>
      </c>
    </row>
    <row r="41" spans="2:7" ht="15.75" thickBot="1">
      <c r="B41" s="238"/>
      <c r="C41" s="239"/>
      <c r="D41" s="23"/>
      <c r="E41" s="24">
        <v>2017</v>
      </c>
      <c r="F41" s="25">
        <v>2018</v>
      </c>
      <c r="G41" s="252"/>
    </row>
    <row r="42" spans="2:7" ht="15" customHeight="1">
      <c r="B42" s="256">
        <v>518</v>
      </c>
      <c r="C42" s="242" t="s">
        <v>8</v>
      </c>
      <c r="D42" s="243"/>
      <c r="E42" s="258">
        <v>681</v>
      </c>
      <c r="F42" s="36"/>
      <c r="G42" s="4" t="s">
        <v>90</v>
      </c>
    </row>
    <row r="43" spans="2:7" ht="15">
      <c r="B43" s="256"/>
      <c r="C43" s="247"/>
      <c r="D43" s="248"/>
      <c r="E43" s="258"/>
      <c r="F43" s="21">
        <v>675</v>
      </c>
      <c r="G43" s="4" t="s">
        <v>91</v>
      </c>
    </row>
    <row r="44" spans="2:7" ht="30.75" thickBot="1">
      <c r="B44" s="257"/>
      <c r="C44" s="238"/>
      <c r="D44" s="239"/>
      <c r="E44" s="259"/>
      <c r="F44" s="19"/>
      <c r="G44" s="6" t="s">
        <v>92</v>
      </c>
    </row>
    <row r="45" spans="2:7" ht="29.25" customHeight="1" thickBot="1">
      <c r="B45" s="11">
        <v>521</v>
      </c>
      <c r="C45" s="249" t="s">
        <v>9</v>
      </c>
      <c r="D45" s="250"/>
      <c r="E45" s="26">
        <v>331</v>
      </c>
      <c r="F45" s="22">
        <v>402</v>
      </c>
      <c r="G45" s="28" t="s">
        <v>96</v>
      </c>
    </row>
    <row r="46" spans="2:7" ht="43.5" customHeight="1" thickBot="1">
      <c r="B46" s="7"/>
      <c r="C46" s="249" t="s">
        <v>93</v>
      </c>
      <c r="D46" s="250"/>
      <c r="E46" s="26">
        <v>108</v>
      </c>
      <c r="F46" s="22">
        <v>133</v>
      </c>
      <c r="G46" s="29"/>
    </row>
    <row r="47" spans="2:7" ht="23.25" customHeight="1" thickBot="1">
      <c r="B47" s="20"/>
      <c r="C47" s="20"/>
      <c r="D47" s="20"/>
      <c r="E47" s="30"/>
      <c r="F47" s="30"/>
      <c r="G47" s="31"/>
    </row>
    <row r="48" spans="2:7" ht="15.75" thickBot="1">
      <c r="B48" s="251" t="s">
        <v>73</v>
      </c>
      <c r="C48" s="253" t="s">
        <v>0</v>
      </c>
      <c r="D48" s="249" t="s">
        <v>101</v>
      </c>
      <c r="E48" s="250"/>
      <c r="F48" s="242"/>
      <c r="G48" s="243"/>
    </row>
    <row r="49" spans="2:7" ht="25.5" customHeight="1" thickBot="1">
      <c r="B49" s="252"/>
      <c r="C49" s="254"/>
      <c r="D49" s="32">
        <v>2017</v>
      </c>
      <c r="E49" s="33">
        <v>2018</v>
      </c>
      <c r="F49" s="240" t="s">
        <v>75</v>
      </c>
      <c r="G49" s="241"/>
    </row>
    <row r="50" spans="2:7" ht="46.5" customHeight="1" thickBot="1">
      <c r="B50" s="238" t="s">
        <v>102</v>
      </c>
      <c r="C50" s="239"/>
      <c r="D50" s="34">
        <v>250</v>
      </c>
      <c r="E50" s="35">
        <v>300</v>
      </c>
      <c r="F50" s="238" t="s">
        <v>103</v>
      </c>
      <c r="G50" s="239"/>
    </row>
    <row r="52" ht="12.75">
      <c r="B52" t="s">
        <v>104</v>
      </c>
    </row>
  </sheetData>
  <sheetProtection/>
  <mergeCells count="25">
    <mergeCell ref="B20:B21"/>
    <mergeCell ref="C20:C21"/>
    <mergeCell ref="D20:E20"/>
    <mergeCell ref="F20:G21"/>
    <mergeCell ref="B22:B26"/>
    <mergeCell ref="C22:C26"/>
    <mergeCell ref="D22:D26"/>
    <mergeCell ref="E22:E26"/>
    <mergeCell ref="D48:E48"/>
    <mergeCell ref="F29:G29"/>
    <mergeCell ref="B40:B41"/>
    <mergeCell ref="C40:C41"/>
    <mergeCell ref="G40:G41"/>
    <mergeCell ref="B42:B44"/>
    <mergeCell ref="E42:E44"/>
    <mergeCell ref="B50:C50"/>
    <mergeCell ref="F49:G49"/>
    <mergeCell ref="F50:G50"/>
    <mergeCell ref="F48:G48"/>
    <mergeCell ref="D40:F40"/>
    <mergeCell ref="C42:D44"/>
    <mergeCell ref="C45:D45"/>
    <mergeCell ref="C46:D46"/>
    <mergeCell ref="B48:B49"/>
    <mergeCell ref="C48:C49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2017-11-30T08:08:08Z</cp:lastPrinted>
  <dcterms:created xsi:type="dcterms:W3CDTF">1997-01-24T11:07:25Z</dcterms:created>
  <dcterms:modified xsi:type="dcterms:W3CDTF">2017-11-30T08:08:17Z</dcterms:modified>
  <cp:category/>
  <cp:version/>
  <cp:contentType/>
  <cp:contentStatus/>
</cp:coreProperties>
</file>