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9420" windowHeight="4320" activeTab="0"/>
  </bookViews>
  <sheets>
    <sheet name="přebytek 2017" sheetId="1" r:id="rId1"/>
    <sheet name="Odbor SMB-požadavky 2018" sheetId="2" r:id="rId2"/>
    <sheet name="Odbor správní-požadavky 2018" sheetId="3" r:id="rId3"/>
    <sheet name="Odbor výstavby-požadavky 2018" sheetId="4" r:id="rId4"/>
    <sheet name="Jupiter club 218" sheetId="5" r:id="rId5"/>
    <sheet name="Odbor školství-požadavky 2018" sheetId="6" r:id="rId6"/>
  </sheets>
  <definedNames/>
  <calcPr fullCalcOnLoad="1"/>
</workbook>
</file>

<file path=xl/sharedStrings.xml><?xml version="1.0" encoding="utf-8"?>
<sst xmlns="http://schemas.openxmlformats.org/spreadsheetml/2006/main" count="489" uniqueCount="334">
  <si>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</si>
  <si>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</si>
  <si>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</si>
  <si>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</si>
  <si>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</si>
  <si>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</si>
  <si>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životního prostředí:</t>
  </si>
  <si>
    <t>Odbor správní:</t>
  </si>
  <si>
    <t>Zpracovala: Pavla Pólová</t>
  </si>
  <si>
    <t>Mezisoučet</t>
  </si>
  <si>
    <t>I.</t>
  </si>
  <si>
    <t>II.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</si>
  <si>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</si>
  <si>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</si>
  <si>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</si>
  <si>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</si>
  <si>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</si>
  <si>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</si>
  <si>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</si>
  <si>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</si>
  <si>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</si>
  <si>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</si>
  <si>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</si>
  <si>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</si>
  <si>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</si>
  <si>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</si>
  <si>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</si>
  <si>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3)     Stavy finančních fondů obce celkem</t>
  </si>
  <si>
    <t>sociální fond</t>
  </si>
  <si>
    <t>fond rozvoje bydlení</t>
  </si>
  <si>
    <t>fond TS+bank.poplatky</t>
  </si>
  <si>
    <t>fond příjmy z pronájmů</t>
  </si>
  <si>
    <t>4)     Stav přijatých nesplac. úvěrů, PV a půjček celkem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</si>
  <si>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</si>
  <si>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</si>
  <si>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</si>
  <si>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</si>
  <si>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>Odbor SMB - oddělení majetkoprávní:</t>
  </si>
  <si>
    <t xml:space="preserve"> ostatní výdaje v rámci FV - ze ZBÚ na účet TSVM</t>
  </si>
  <si>
    <t xml:space="preserve"> pasivní vypořádání s hospodář.činností</t>
  </si>
  <si>
    <t>mezisoučet</t>
  </si>
  <si>
    <t xml:space="preserve">KB -  č. ú. 1427751/0100  </t>
  </si>
  <si>
    <t>KB - č.ú. 19-1427751/0100</t>
  </si>
  <si>
    <t>KB - č.ú. 27-644940217/0100</t>
  </si>
  <si>
    <t>KB - č.ú. 9005-1523751/0100</t>
  </si>
  <si>
    <t xml:space="preserve">ČNB- č.ú. 94-10518751/0710 </t>
  </si>
  <si>
    <t>ČSOB - č.ú. 259064492/0300</t>
  </si>
  <si>
    <t>zapojení části oček.přebytku</t>
  </si>
  <si>
    <t>§</t>
  </si>
  <si>
    <t>3639</t>
  </si>
  <si>
    <t>Odbor výstavby:</t>
  </si>
  <si>
    <t>3113</t>
  </si>
  <si>
    <t>Přebytek FP  k rozdělení do rozpočtu pro rok 2017</t>
  </si>
  <si>
    <t>6409</t>
  </si>
  <si>
    <t>Odbor školství -náklady hrazené městem</t>
  </si>
  <si>
    <t>3111</t>
  </si>
  <si>
    <t>Rozdíl: požadavky - volné zdroje (převis)</t>
  </si>
  <si>
    <t>tabulka pro stanovení prioritních investic (do výše volných FP)</t>
  </si>
  <si>
    <t>ODBOR SPRÁVY MAJEKTU A BYTŮ</t>
  </si>
  <si>
    <t>Paragraf</t>
  </si>
  <si>
    <t>Popis -  název akce, investice, projektu</t>
  </si>
  <si>
    <t>částka v Kč</t>
  </si>
  <si>
    <t>poznámka (stručný popis, zdůvodnění pro ZM)</t>
  </si>
  <si>
    <t>výkupy pozemků na obchvat</t>
  </si>
  <si>
    <t>Celkem</t>
  </si>
  <si>
    <t>Datum:</t>
  </si>
  <si>
    <t>Podpis:</t>
  </si>
  <si>
    <t>v Kč</t>
  </si>
  <si>
    <t>ODBOR SPRÁVNÍ</t>
  </si>
  <si>
    <t>1)    Stav finančních prostředků k 31.12.2017</t>
  </si>
  <si>
    <t>Zůstatky běžných účtů k 31.12.2017</t>
  </si>
  <si>
    <t xml:space="preserve"> - rozpočet 2018 - zapojení FP tř. 8 financování </t>
  </si>
  <si>
    <t>Úvěr Jupiter club (ČSOB)</t>
  </si>
  <si>
    <t>Úvěr Dyje II. (Komerční banka)</t>
  </si>
  <si>
    <t>Generali Investments-Fond korporátních dluhopisů(zhodnocení FP)</t>
  </si>
  <si>
    <t>Převod neprofinancovaných závazků z r. 2017</t>
  </si>
  <si>
    <t>výkup pozemků a garáží na obchvat</t>
  </si>
  <si>
    <t>výkup pozemků - ostatní</t>
  </si>
  <si>
    <t>výkup pozemku - knihovna</t>
  </si>
  <si>
    <t xml:space="preserve">  neúčelová rezerva - doplnění (v ZR 2018 = 3.046 tis.Kč)</t>
  </si>
  <si>
    <t>Celkem převod závazků z r. 2017</t>
  </si>
  <si>
    <t>Volné zdroje k rozdělení celkem  v r. 2018</t>
  </si>
  <si>
    <t>Požadavky z volných zdrojů na rok 2018</t>
  </si>
  <si>
    <t>Odbor správy majetku a bytů:</t>
  </si>
  <si>
    <t>Luteránské gymnázium</t>
  </si>
  <si>
    <t>Celkem plánované akce 2018</t>
  </si>
  <si>
    <t>Volné zdroje k rozdělení celkem v r. 2018</t>
  </si>
  <si>
    <t>Přebytek 2017 - návrh nových akcí a investic (pro RM 24.1.2018)</t>
  </si>
  <si>
    <t>Výkup pozemků na obchvat</t>
  </si>
  <si>
    <t>Ing. Magdalena Kašparová</t>
  </si>
  <si>
    <t xml:space="preserve">ODBOR ŠKOLSTVÍ </t>
  </si>
  <si>
    <t>Výměna oken v části TJ Sokol v MŠ Sportovní 1)</t>
  </si>
  <si>
    <t>nezazařazeno do zákl. rozpočtu</t>
  </si>
  <si>
    <t>Rekonstrukce kuchyně v MŠ Sportovní 2)</t>
  </si>
  <si>
    <t>Oprava venkovní části budovy MŠ Nad Plovárnou 3)</t>
  </si>
  <si>
    <t>Opravy v okolí budovy MŠ Mírová (chodnky, zídky) 4)</t>
  </si>
  <si>
    <t>Konventomat s příslušenstvím MŠ Mírová 5)</t>
  </si>
  <si>
    <t>Malování celé budovy MŠ Sportovní mimo kuchyň 6)</t>
  </si>
  <si>
    <t>Nátěry dveří v celé budově mimo kuchyně 7)</t>
  </si>
  <si>
    <t>Rekonstrukce kuchyně MŠ Nad Plovárnou 8)</t>
  </si>
  <si>
    <t>Zahradní prvky v MŠ Olší 1)</t>
  </si>
  <si>
    <t>Odměny vycházejícím žákům  ZŠ Sokolovská 1)</t>
  </si>
  <si>
    <t>Multifunkční pánev do ŠJ Poštovní 2)</t>
  </si>
  <si>
    <t>Myčka na černé nádobí do ŠJ Poštovní 3)</t>
  </si>
  <si>
    <t>Výměna ohřívače vody pro ZŠPŠ 1)</t>
  </si>
  <si>
    <t>Odměny vycházejícím žákům  ZŠ Oslavická 1)</t>
  </si>
  <si>
    <t>Oprava vodovodního potrubí ZŠ Oslavická 2)</t>
  </si>
  <si>
    <t>Výměna osvětlení ZŠ Oslavická 3)</t>
  </si>
  <si>
    <t>Odměny vycházejícím žákům ZŠ Školní 1)</t>
  </si>
  <si>
    <t>Plot na podní straně hřiště ZŠ Školní 2)</t>
  </si>
  <si>
    <t>Malování v ZŠ Školní 2)</t>
  </si>
  <si>
    <t>Oprava keramických říms ZŠ Školní 3)</t>
  </si>
  <si>
    <t>Olympiáda základních škol 1)</t>
  </si>
  <si>
    <t>Oprava budovy po statickém posouzení Dóza 1)</t>
  </si>
  <si>
    <t xml:space="preserve">Datum: </t>
  </si>
  <si>
    <t>Ing. Pavel Stupka</t>
  </si>
  <si>
    <t>Poznámka: Barevně jsou vyznačeni jednotliví žadatelé s pořadím priorit</t>
  </si>
  <si>
    <t>MŠ Sportovní - výměna oken v části TJ Sokol</t>
  </si>
  <si>
    <t xml:space="preserve">MŠ Sportovní - rekonstrukce kuchyně </t>
  </si>
  <si>
    <t>MŠ Nad Plovárnou - oprava venkovní části budovy</t>
  </si>
  <si>
    <t>MŠ Mírová - opravy v okolí budovy (chodníky, zídky)</t>
  </si>
  <si>
    <t>MŠ Mírová - konvektomat s příslušenstvím</t>
  </si>
  <si>
    <t>MŠ Sportovní - malování celé budovy mimo kuchyň</t>
  </si>
  <si>
    <t>MŠ Sportovní - nátěry dveří v celé budově mimo kuchyň</t>
  </si>
  <si>
    <t>MŠ Nad Plovárnou - rekonstrukce kuchyně</t>
  </si>
  <si>
    <t>MŠ Olší - zahradní prvky</t>
  </si>
  <si>
    <t>ZŠ Sokolovská - odměny vycházejícím žákům</t>
  </si>
  <si>
    <t>ŠJ Poštovní - multifunkční pánev</t>
  </si>
  <si>
    <t>ŠJ Poštovní - myčka na černé nádobí</t>
  </si>
  <si>
    <t>ŠJ Poštovní - výměna ohřívače vody pro ZŠPŠ</t>
  </si>
  <si>
    <t>ZŠ Oslavická - odměny vycházejícím žákům</t>
  </si>
  <si>
    <t>ZŠ Oslavická - oprava vodovodního potrubí</t>
  </si>
  <si>
    <t>ZŠ Oslavická - výměna osvětlení</t>
  </si>
  <si>
    <t>ZŠ Školní - odměny vycházejícím žákům</t>
  </si>
  <si>
    <t>ZŠ Školní - plot na spodní straně hřiště</t>
  </si>
  <si>
    <t>ZŠ Škoní - malování</t>
  </si>
  <si>
    <t>ZŠ Školní - oprava keramických říms</t>
  </si>
  <si>
    <t>Olympiáda základních škol</t>
  </si>
  <si>
    <t>3421</t>
  </si>
  <si>
    <t>Dóza - oprava budovy po statickém posouzení</t>
  </si>
  <si>
    <t>6171</t>
  </si>
  <si>
    <t>Projekt dle výzvy IROP č. 28 - administrace výběr. řízení</t>
  </si>
  <si>
    <t>Fond Vysočiny - smlouva o poskytnutí dotace (metropolit.síť)</t>
  </si>
  <si>
    <t>ODPA 6171,ORG 767</t>
  </si>
  <si>
    <t>projekt dle výzvy IROP č. 28 - Bezpečné a moderní služby města Velké Meziříčí</t>
  </si>
  <si>
    <t>investiční akce</t>
  </si>
  <si>
    <t>Josef Švec</t>
  </si>
  <si>
    <t>Projekt dle výzvy IROP č.28-Bezpečné a moderní služby města VM</t>
  </si>
  <si>
    <t>návrh RM 24.1. pro ZM 13.2.2018</t>
  </si>
  <si>
    <t>1014</t>
  </si>
  <si>
    <t>deratizace objektů města</t>
  </si>
  <si>
    <t>1036</t>
  </si>
  <si>
    <t>dílčí plnění LHO Jihlava</t>
  </si>
  <si>
    <t>2212</t>
  </si>
  <si>
    <t>2333</t>
  </si>
  <si>
    <t>opravy a údržba protipovodňové ochrany města</t>
  </si>
  <si>
    <t>3412</t>
  </si>
  <si>
    <t>3725</t>
  </si>
  <si>
    <t>opravy autobusových zastávek (výměna zasklení)</t>
  </si>
  <si>
    <t>údržba dětských hřišť (výměna herních prvků)</t>
  </si>
  <si>
    <t>zavedení systému sběru dalších komodit(předfin.projektu)</t>
  </si>
  <si>
    <t>úhrada zvýšených nákladů na provoz systému (práce TSVM)</t>
  </si>
  <si>
    <t>3745</t>
  </si>
  <si>
    <t>údržba zeleně po dobu udržitelnosti projektu (VM-regenerace zel.)</t>
  </si>
  <si>
    <t>PD na infrastukturu v areálu TSVM Třebíčská - silnice</t>
  </si>
  <si>
    <t>PD na infrastukturu v areálu TSVM Třebíčská - opěrná zeď</t>
  </si>
  <si>
    <t>3633</t>
  </si>
  <si>
    <t>PD na infrastukturu v areálu TSVM Třebíčská - inženýrské sítě</t>
  </si>
  <si>
    <t>3631</t>
  </si>
  <si>
    <t>PD na infrastrukturu v areálu TSVM Třebíčská - veřejné osvětlení</t>
  </si>
  <si>
    <t>vybudování zázemí nové tribuny a výměna trávy III.generare - podíl</t>
  </si>
  <si>
    <t>12800tis.převod+4000tis.zvýš.</t>
  </si>
  <si>
    <t>2219</t>
  </si>
  <si>
    <t>cyklostezka v centru-úprava projektu, změna trasy (PD všechny st.)</t>
  </si>
  <si>
    <t>veřejné osvětlení Nábřeží</t>
  </si>
  <si>
    <t>3392</t>
  </si>
  <si>
    <t>Jupiter club kino - vzduchotechnika + klimatizace</t>
  </si>
  <si>
    <t>780tis.převod+2500tis.navýš.</t>
  </si>
  <si>
    <t>Komunikace a sítě v areálu TSVM Třebíčská</t>
  </si>
  <si>
    <t xml:space="preserve">           veř.prostor PD 54.450,- Kč       realizace 1.200.000,- Kč</t>
  </si>
  <si>
    <t xml:space="preserve">           inž.sítě      PD 23.595,- Kč       realizace 1.380.000,- Kč</t>
  </si>
  <si>
    <t xml:space="preserve">           veř.osvětl.  PD 12.705,- Kč       realizace    620.000,- Kč</t>
  </si>
  <si>
    <t>2321</t>
  </si>
  <si>
    <t xml:space="preserve">           kanalizace                              realizace    700.000,- Kč</t>
  </si>
  <si>
    <t>3612</t>
  </si>
  <si>
    <t>projekt pro ÚR - pokračování sídliště Hliniště III.</t>
  </si>
  <si>
    <t>chodník Pod Strání</t>
  </si>
  <si>
    <t>3632</t>
  </si>
  <si>
    <t>PD přestavba a modernizace obřadní síně</t>
  </si>
  <si>
    <t>5512</t>
  </si>
  <si>
    <t>5311</t>
  </si>
  <si>
    <t>DPS rekonstrukce budovy pro služebnu MP</t>
  </si>
  <si>
    <t>oprava komunikací - PD Záviškova</t>
  </si>
  <si>
    <t xml:space="preserve"> vratky dotací do státního rozpočtu  - dotace SPOD</t>
  </si>
  <si>
    <t xml:space="preserve"> vratky dotací do státního rozpočtu  - dotace sociální kurátor</t>
  </si>
  <si>
    <t xml:space="preserve"> pasivní finanční vypořádání s krajem - vážení (odvod)</t>
  </si>
  <si>
    <t>ÚZ 13 011</t>
  </si>
  <si>
    <t>ÚZ 13 015</t>
  </si>
  <si>
    <t>započt.spl.úvěru - 1 mil. Kč</t>
  </si>
  <si>
    <t>dle rozborů m.č. za rok 2017</t>
  </si>
  <si>
    <t xml:space="preserve"> - rozpočet m.č. Mostiště (dorovnání zálohy do rozpočtu 2018)</t>
  </si>
  <si>
    <t xml:space="preserve"> - rozpočet m.č. Lhotky (dorovnání zálohy do rozpočtu 2018)</t>
  </si>
  <si>
    <t xml:space="preserve"> - rozpočet m.č. Hrbov (dorovnání zálohy do rozpočtu 2018)</t>
  </si>
  <si>
    <t xml:space="preserve"> - rozpočet m.č. Olší (dorovnání zálohy do rozpočtu 2018)</t>
  </si>
  <si>
    <t>doplnění rezervy na 5 mil. Kč</t>
  </si>
  <si>
    <t>Převod neprofinancovaných závazků z roku 2017 + nové požadavky 2018</t>
  </si>
  <si>
    <t>ODBOR VÝSTAVBY A REG. ROZVOJE</t>
  </si>
  <si>
    <t>Popis - důvod převodu, název akce</t>
  </si>
  <si>
    <t>PD na infrastrukturu v areálu býv.TSVM - silnice</t>
  </si>
  <si>
    <t>podpis smlouvy 12/2016</t>
  </si>
  <si>
    <t>PD na infrastrukturu v areálu býv.TSVM - opěr.zeď</t>
  </si>
  <si>
    <t>PD na infrastrukturu v areálu býv.TSVM - inženýrské sítě</t>
  </si>
  <si>
    <t>PD na infrastrukturu v areálu býv. TSVM - veřejné osvětlení</t>
  </si>
  <si>
    <t>Vybudování zázemí v nové tribuně a výměna trávy III.generace-podíl</t>
  </si>
  <si>
    <t>12 800 převod, navýšení4 000</t>
  </si>
  <si>
    <t>Cyklostezka v centru-úprava projektu,změna trasy (PD všechny st.)</t>
  </si>
  <si>
    <t>převod 2017</t>
  </si>
  <si>
    <t>Veřejné osvětlení Nábřeží</t>
  </si>
  <si>
    <t>převod 2017 210 tis.</t>
  </si>
  <si>
    <t xml:space="preserve">Veřejné osvětlení Pod Strání </t>
  </si>
  <si>
    <t>Jupiter club - kino vzduchotechnika + klimatizace</t>
  </si>
  <si>
    <t>převod 780, navýšení 2 500</t>
  </si>
  <si>
    <t>Komunikace a sítě v býv.TSVM</t>
  </si>
  <si>
    <t>převod 2017 - 6 900 tis.</t>
  </si>
  <si>
    <t>z toho: silnice     PD 156.090,- Kč    realizace 5.000.000,-</t>
  </si>
  <si>
    <t xml:space="preserve">           veř.prostr. PD  54.450,- Kč    realizace 1.200.000,-</t>
  </si>
  <si>
    <t xml:space="preserve">           inž.sítě     PD  23.595,-Kč     realizace 1.380.000,-</t>
  </si>
  <si>
    <t xml:space="preserve">           veř.osvět.  PD  12.705,- Kč    realizace    620.000,-</t>
  </si>
  <si>
    <t>celkem realizace: 6.900.000,-</t>
  </si>
  <si>
    <t xml:space="preserve">           kanalizace                           realizace    700.000,-</t>
  </si>
  <si>
    <t>Projekt pro ÚR - pokračování sídliště Hliniště III.</t>
  </si>
  <si>
    <t>Komunikace Pod Strání a parkoviště Svit</t>
  </si>
  <si>
    <t>převod 2017 -1700 tis</t>
  </si>
  <si>
    <t>Chodník Pod Strání</t>
  </si>
  <si>
    <t>DPS Rekonstrukce budovy pro služebnu MP</t>
  </si>
  <si>
    <t>Oprava fasády TS Karlov</t>
  </si>
  <si>
    <t>převod 212, navýšení 226</t>
  </si>
  <si>
    <t>Oprava komunikací - PD Záviškova</t>
  </si>
  <si>
    <t>PD úpravy Jupiter club (koncertní, výstavní sál, loutková scéna + zateplení)</t>
  </si>
  <si>
    <t>převod 2017 115tis.</t>
  </si>
  <si>
    <t>Převod neprofinancovaných závazků z roku 2017</t>
  </si>
  <si>
    <t>Nové akce 2018</t>
  </si>
  <si>
    <t>Příspěvek SVaK rekonstrukce vodovodu K Novému Světu</t>
  </si>
  <si>
    <t>Dopl.k zák. roz. 390 tis. + 770 tis.</t>
  </si>
  <si>
    <t>Rozšíření PD Realizace úspor požární zbrojnice</t>
  </si>
  <si>
    <t>Rozšíření projektu Silnice II/360 JV obchvat IV.Etapa</t>
  </si>
  <si>
    <t>Projekt pro SP pokračování sídliště Hliniště III.</t>
  </si>
  <si>
    <t>Opravy povrchů v ulicích po kanálu a vodě + opravy komunikací (Záviškova, K Novému světu…. )</t>
  </si>
  <si>
    <t>dopl. k základnímu rozpočtu</t>
  </si>
  <si>
    <t>Úpravy po demolici jatek Nábřeží + oprava komunikace</t>
  </si>
  <si>
    <t>SO 01 oprava komunikace a parkoviště 2 872 000,-</t>
  </si>
  <si>
    <t>SO 02 chodníky                                                  260 000,-</t>
  </si>
  <si>
    <t>SO 03 Dešťová kanalizace                             607 000,-</t>
  </si>
  <si>
    <t>SO 04 Oplocení                                                  894 000,-</t>
  </si>
  <si>
    <t>Realizace úspor energie v objektu hasičské zbrojnice (dotace 2588)</t>
  </si>
  <si>
    <t>VO Palouky</t>
  </si>
  <si>
    <t>Oprava dešťové kanalizace u Peňázů-pod koupalištěm</t>
  </si>
  <si>
    <t>Most Třebíčská přes Balinku</t>
  </si>
  <si>
    <t>Chodník Vrchovecká</t>
  </si>
  <si>
    <t>Oprava tarasu pod TS Karlov</t>
  </si>
  <si>
    <t>Okna radnice</t>
  </si>
  <si>
    <t>Stavebně technický průzkum Luteránské gymnázium</t>
  </si>
  <si>
    <t>PD DPS místo internátu (změna PD pro SP a PDS)</t>
  </si>
  <si>
    <t>Zapracování územních plánů na web a úpravy ÚAP z novely stav. zák.</t>
  </si>
  <si>
    <t>Územní plán Petráveč  (průmyslová zóna) dokončení</t>
  </si>
  <si>
    <t>Výměna odtahového ventilátoru Jupiter klub</t>
  </si>
  <si>
    <t>VO ulice Záviškova PD</t>
  </si>
  <si>
    <t xml:space="preserve">VO ulice Záviškova  </t>
  </si>
  <si>
    <t>Studie rozšíření knihovny</t>
  </si>
  <si>
    <t>Návrh nových akcí a investic v roce 2018</t>
  </si>
  <si>
    <t>Ing. Antonín Kozina</t>
  </si>
  <si>
    <t>Odbor školství:</t>
  </si>
  <si>
    <t>2141</t>
  </si>
  <si>
    <t>Příjmy z prodeje zboží na informačním centru</t>
  </si>
  <si>
    <t>Jupiter club</t>
  </si>
  <si>
    <t>Kinosál - výměna křesel vč. dovozu a montáže(mimořádná dotace)</t>
  </si>
  <si>
    <t>grant z Fondu kinematografie</t>
  </si>
  <si>
    <t>Kinosál - výměna podlahové krytiny (lino)</t>
  </si>
  <si>
    <t>Dne:            18.1.2018</t>
  </si>
  <si>
    <t>210tis.převod+482tis.navýš.</t>
  </si>
  <si>
    <t xml:space="preserve">veřejné osvětlení Pod Strání </t>
  </si>
  <si>
    <t>6900tis.převod+2000tis.navýš.</t>
  </si>
  <si>
    <t>z toho: silnice       PD 156.090,- Kč     realizace 5.000.000,- Kč</t>
  </si>
  <si>
    <t>1700tis.převod+7000tis.navýš.</t>
  </si>
  <si>
    <t>komunikace Pod Strání a parkoviště Svit</t>
  </si>
  <si>
    <t>212tis.převod+ 226tis.navýš.</t>
  </si>
  <si>
    <t>PD úpravy Jupiter club (koncer.,výstav.sál,lout.scéna+zateplení)</t>
  </si>
  <si>
    <t>115tis.převod+470tis.navýš.</t>
  </si>
  <si>
    <t>na nákup zboží na IC</t>
  </si>
  <si>
    <t>2310</t>
  </si>
  <si>
    <t>Příspěvek SVK Žďársko-rekonstrukce vodovodu K Novému Světu</t>
  </si>
  <si>
    <t>dopl.k zákl.rozp.390tis.+770tis</t>
  </si>
  <si>
    <t>realizace úspor požární zbrojnice - rozšíření PD</t>
  </si>
  <si>
    <t>silnice II/360 JV obchvat IV.etapa - rozšíření projektu</t>
  </si>
  <si>
    <t>sídliště Hliniště III. projekt pro SP (pokračování)</t>
  </si>
  <si>
    <t>opravy povrchů po kanálu a vodě+opravy komunikací (Záviškova)</t>
  </si>
  <si>
    <t>dopl.k základ.rozpočtu</t>
  </si>
  <si>
    <t>úpravy po demolici jatek Nábřeží + oprava komunikace</t>
  </si>
  <si>
    <t>z toho:SO 01 oprava komunikace a parkoviště       2.872.000,-</t>
  </si>
  <si>
    <t xml:space="preserve">           SO 02 chodníky                                          260.000,-</t>
  </si>
  <si>
    <t xml:space="preserve">           SO 03 dešťová kanalizace                           607.000,-</t>
  </si>
  <si>
    <t xml:space="preserve">           S0 04 oplocení                                           894.000,-</t>
  </si>
  <si>
    <t>realizace úspor energie v objektu požár.zbrojnice (dotace 2 588 tis.)</t>
  </si>
  <si>
    <t>veřejné osvětlení Palouky</t>
  </si>
  <si>
    <t>oprava dešťové kanalizace u Peňázů (pod koupalištěm)</t>
  </si>
  <si>
    <t>most Třebíčská přes Balinku</t>
  </si>
  <si>
    <t>chodník Vrchovecká</t>
  </si>
  <si>
    <t>oprava tarasu pod TS Karlov</t>
  </si>
  <si>
    <t>výměna oken radnice</t>
  </si>
  <si>
    <t>3314</t>
  </si>
  <si>
    <t>Luteránské gymnázium - stavebně technický průzkum</t>
  </si>
  <si>
    <t>4351</t>
  </si>
  <si>
    <t>internát Hornoměstská- PD DPS (změna PD pro SP a PDS)</t>
  </si>
  <si>
    <t>3635</t>
  </si>
  <si>
    <t>zapracování územních plánů ne web a úpravy ÚAP (novela stav.zák.)</t>
  </si>
  <si>
    <t>územní plán Petráveč (průmyslová zóna) - dokončení</t>
  </si>
  <si>
    <t xml:space="preserve">Jupiter club - výměna odtahového ventilátoru </t>
  </si>
  <si>
    <t>veřejné osvětlení ul. Záviškova - realizace</t>
  </si>
  <si>
    <t>veřejné osvětlení ul. Záviškova - PD</t>
  </si>
  <si>
    <t>studie rozšíření městské knihovny</t>
  </si>
  <si>
    <t>odložené akce v Kč</t>
  </si>
  <si>
    <t>oprava fasády TS Karlov (financ.z Fondu TSVM)</t>
  </si>
  <si>
    <t>součet</t>
  </si>
  <si>
    <t>volné FP</t>
  </si>
  <si>
    <t>zařazeno v zákl.rozpočtu 2018</t>
  </si>
  <si>
    <t>Fond TSVM - RO ZM 13.2.2018</t>
  </si>
  <si>
    <t>duplicita!!!zařazeno v zákl.rozpočtu 2018</t>
  </si>
  <si>
    <t>PD OBCHVAT</t>
  </si>
  <si>
    <t>Úprava: RM 24.1.2018</t>
  </si>
  <si>
    <r>
      <t xml:space="preserve">dle rozpočtů m.č. na rok 2018  </t>
    </r>
    <r>
      <rPr>
        <b/>
        <i/>
        <sz val="10"/>
        <rFont val="Arial CE"/>
        <family val="0"/>
      </rPr>
      <t>celkem 8.290 tis. Kč</t>
    </r>
  </si>
  <si>
    <t>Schváleno na ZM 13.2.2018</t>
  </si>
  <si>
    <t>Přebytek 2017 - Finanční vypořádání a rozdělení zdrojů po FV za rok 2017</t>
  </si>
  <si>
    <t>(schváleno ZM 13.2.2018)</t>
  </si>
  <si>
    <t>zařazené investice v r.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</si>
</sst>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</numFmts>
  <fonts count="71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i/>
      <sz val="11"/>
      <color indexed="8"/>
      <name val="Calibri"/>
      <family val="2"/>
    </font>
    <font>
      <strike/>
      <sz val="10"/>
      <color indexed="10"/>
      <name val="Arial CE"/>
      <family val="0"/>
    </font>
    <font>
      <i/>
      <strike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b/>
      <i/>
      <sz val="11"/>
      <color theme="1"/>
      <name val="Calibri"/>
      <family val="2"/>
    </font>
    <font>
      <strike/>
      <sz val="10"/>
      <color rgb="FFFF0000"/>
      <name val="Arial CE"/>
      <family val="0"/>
    </font>
    <font>
      <i/>
      <strike/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/>
      <bottom/>
    </border>
    <border>
      <left style="thin"/>
      <right>
        <color indexed="63"/>
      </right>
      <top style="medium"/>
      <bottom style="medium"/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10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0" fontId="10" fillId="12" borderId="18" xfId="0" applyFont="1" applyFill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12" borderId="21" xfId="0" applyFont="1" applyFill="1" applyBorder="1" applyAlignment="1">
      <alignment/>
    </xf>
    <xf numFmtId="4" fontId="1" fillId="12" borderId="2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22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4" fontId="1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/>
    </xf>
    <xf numFmtId="4" fontId="1" fillId="36" borderId="31" xfId="0" applyNumberFormat="1" applyFont="1" applyFill="1" applyBorder="1" applyAlignment="1">
      <alignment horizontal="right"/>
    </xf>
    <xf numFmtId="49" fontId="3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" fontId="1" fillId="0" borderId="31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34" xfId="0" applyBorder="1" applyAlignment="1">
      <alignment/>
    </xf>
    <xf numFmtId="49" fontId="2" fillId="0" borderId="32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 horizontal="right"/>
    </xf>
    <xf numFmtId="49" fontId="2" fillId="0" borderId="35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6" xfId="0" applyBorder="1" applyAlignment="1">
      <alignment/>
    </xf>
    <xf numFmtId="4" fontId="0" fillId="0" borderId="36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right"/>
    </xf>
    <xf numFmtId="49" fontId="61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3" xfId="46" applyFont="1" applyFill="1" applyBorder="1">
      <alignment/>
      <protection/>
    </xf>
    <xf numFmtId="0" fontId="2" fillId="0" borderId="10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38" xfId="46" applyFont="1" applyFill="1" applyBorder="1">
      <alignment/>
      <protection/>
    </xf>
    <xf numFmtId="0" fontId="0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 horizontal="right"/>
    </xf>
    <xf numFmtId="49" fontId="2" fillId="33" borderId="38" xfId="0" applyNumberFormat="1" applyFont="1" applyFill="1" applyBorder="1" applyAlignment="1">
      <alignment/>
    </xf>
    <xf numFmtId="49" fontId="2" fillId="0" borderId="38" xfId="0" applyNumberFormat="1" applyFont="1" applyFill="1" applyBorder="1" applyAlignment="1">
      <alignment/>
    </xf>
    <xf numFmtId="49" fontId="61" fillId="0" borderId="38" xfId="0" applyNumberFormat="1" applyFont="1" applyFill="1" applyBorder="1" applyAlignment="1">
      <alignment/>
    </xf>
    <xf numFmtId="49" fontId="0" fillId="33" borderId="38" xfId="0" applyNumberFormat="1" applyFont="1" applyFill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0" fontId="0" fillId="0" borderId="40" xfId="0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 horizontal="right"/>
    </xf>
    <xf numFmtId="49" fontId="2" fillId="37" borderId="0" xfId="0" applyNumberFormat="1" applyFont="1" applyFill="1" applyBorder="1" applyAlignment="1">
      <alignment/>
    </xf>
    <xf numFmtId="4" fontId="1" fillId="37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0" fontId="0" fillId="7" borderId="41" xfId="0" applyFill="1" applyBorder="1" applyAlignment="1">
      <alignment horizontal="center" vertical="center"/>
    </xf>
    <xf numFmtId="0" fontId="63" fillId="19" borderId="32" xfId="0" applyFont="1" applyFill="1" applyBorder="1" applyAlignment="1">
      <alignment vertical="center"/>
    </xf>
    <xf numFmtId="0" fontId="64" fillId="0" borderId="42" xfId="0" applyFont="1" applyBorder="1" applyAlignment="1">
      <alignment horizontal="center" vertical="center"/>
    </xf>
    <xf numFmtId="0" fontId="64" fillId="0" borderId="43" xfId="0" applyFont="1" applyBorder="1" applyAlignment="1">
      <alignment vertical="center"/>
    </xf>
    <xf numFmtId="0" fontId="64" fillId="0" borderId="44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35" xfId="0" applyBorder="1" applyAlignment="1">
      <alignment/>
    </xf>
    <xf numFmtId="0" fontId="64" fillId="0" borderId="41" xfId="0" applyFont="1" applyBorder="1" applyAlignment="1">
      <alignment horizontal="center" vertical="center"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38" borderId="46" xfId="0" applyFill="1" applyBorder="1" applyAlignment="1">
      <alignment/>
    </xf>
    <xf numFmtId="0" fontId="0" fillId="38" borderId="0" xfId="0" applyFill="1" applyBorder="1" applyAlignment="1">
      <alignment/>
    </xf>
    <xf numFmtId="4" fontId="0" fillId="38" borderId="18" xfId="0" applyNumberFormat="1" applyFill="1" applyBorder="1" applyAlignment="1">
      <alignment/>
    </xf>
    <xf numFmtId="0" fontId="0" fillId="38" borderId="35" xfId="0" applyFill="1" applyBorder="1" applyAlignment="1">
      <alignment/>
    </xf>
    <xf numFmtId="4" fontId="0" fillId="0" borderId="18" xfId="0" applyNumberFormat="1" applyBorder="1" applyAlignment="1">
      <alignment horizontal="right"/>
    </xf>
    <xf numFmtId="4" fontId="65" fillId="0" borderId="12" xfId="0" applyNumberFormat="1" applyFont="1" applyBorder="1" applyAlignment="1">
      <alignment horizontal="right"/>
    </xf>
    <xf numFmtId="4" fontId="1" fillId="36" borderId="47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" fontId="0" fillId="39" borderId="10" xfId="0" applyNumberFormat="1" applyFill="1" applyBorder="1" applyAlignment="1">
      <alignment horizontal="right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16" borderId="46" xfId="0" applyFill="1" applyBorder="1" applyAlignment="1">
      <alignment/>
    </xf>
    <xf numFmtId="0" fontId="0" fillId="16" borderId="0" xfId="0" applyFill="1" applyBorder="1" applyAlignment="1">
      <alignment/>
    </xf>
    <xf numFmtId="4" fontId="0" fillId="16" borderId="18" xfId="0" applyNumberFormat="1" applyFill="1" applyBorder="1" applyAlignment="1">
      <alignment/>
    </xf>
    <xf numFmtId="0" fontId="0" fillId="16" borderId="35" xfId="0" applyFill="1" applyBorder="1" applyAlignment="1">
      <alignment/>
    </xf>
    <xf numFmtId="0" fontId="0" fillId="40" borderId="46" xfId="0" applyFill="1" applyBorder="1" applyAlignment="1">
      <alignment/>
    </xf>
    <xf numFmtId="0" fontId="0" fillId="40" borderId="0" xfId="0" applyFill="1" applyBorder="1" applyAlignment="1">
      <alignment/>
    </xf>
    <xf numFmtId="4" fontId="0" fillId="40" borderId="18" xfId="0" applyNumberFormat="1" applyFill="1" applyBorder="1" applyAlignment="1">
      <alignment/>
    </xf>
    <xf numFmtId="0" fontId="0" fillId="40" borderId="35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0" xfId="0" applyFill="1" applyBorder="1" applyAlignment="1">
      <alignment/>
    </xf>
    <xf numFmtId="4" fontId="0" fillId="19" borderId="18" xfId="0" applyNumberFormat="1" applyFill="1" applyBorder="1" applyAlignment="1">
      <alignment/>
    </xf>
    <xf numFmtId="0" fontId="0" fillId="19" borderId="35" xfId="0" applyFill="1" applyBorder="1" applyAlignment="1">
      <alignment/>
    </xf>
    <xf numFmtId="0" fontId="0" fillId="41" borderId="46" xfId="0" applyFill="1" applyBorder="1" applyAlignment="1">
      <alignment/>
    </xf>
    <xf numFmtId="0" fontId="0" fillId="41" borderId="0" xfId="0" applyFill="1" applyBorder="1" applyAlignment="1">
      <alignment/>
    </xf>
    <xf numFmtId="4" fontId="0" fillId="41" borderId="18" xfId="0" applyNumberFormat="1" applyFill="1" applyBorder="1" applyAlignment="1">
      <alignment/>
    </xf>
    <xf numFmtId="0" fontId="0" fillId="41" borderId="35" xfId="0" applyFill="1" applyBorder="1" applyAlignment="1">
      <alignment/>
    </xf>
    <xf numFmtId="0" fontId="0" fillId="36" borderId="46" xfId="0" applyFill="1" applyBorder="1" applyAlignment="1">
      <alignment/>
    </xf>
    <xf numFmtId="0" fontId="0" fillId="36" borderId="0" xfId="0" applyFill="1" applyBorder="1" applyAlignment="1">
      <alignment/>
    </xf>
    <xf numFmtId="4" fontId="0" fillId="36" borderId="18" xfId="0" applyNumberFormat="1" applyFill="1" applyBorder="1" applyAlignment="1">
      <alignment/>
    </xf>
    <xf numFmtId="0" fontId="0" fillId="36" borderId="35" xfId="0" applyFill="1" applyBorder="1" applyAlignment="1">
      <alignment/>
    </xf>
    <xf numFmtId="0" fontId="0" fillId="17" borderId="46" xfId="0" applyFill="1" applyBorder="1" applyAlignment="1">
      <alignment/>
    </xf>
    <xf numFmtId="0" fontId="0" fillId="17" borderId="0" xfId="0" applyFill="1" applyBorder="1" applyAlignment="1">
      <alignment/>
    </xf>
    <xf numFmtId="4" fontId="0" fillId="17" borderId="18" xfId="0" applyNumberFormat="1" applyFill="1" applyBorder="1" applyAlignment="1">
      <alignment/>
    </xf>
    <xf numFmtId="0" fontId="0" fillId="17" borderId="35" xfId="0" applyFill="1" applyBorder="1" applyAlignment="1">
      <alignment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18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/>
    </xf>
    <xf numFmtId="0" fontId="0" fillId="0" borderId="35" xfId="0" applyBorder="1" applyAlignment="1">
      <alignment vertical="center" wrapText="1"/>
    </xf>
    <xf numFmtId="4" fontId="3" fillId="39" borderId="10" xfId="0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4" fontId="0" fillId="5" borderId="10" xfId="0" applyNumberFormat="1" applyFill="1" applyBorder="1" applyAlignment="1">
      <alignment horizontal="right"/>
    </xf>
    <xf numFmtId="4" fontId="1" fillId="5" borderId="10" xfId="0" applyNumberFormat="1" applyFon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4" fontId="61" fillId="36" borderId="0" xfId="0" applyNumberFormat="1" applyFont="1" applyFill="1" applyBorder="1" applyAlignment="1">
      <alignment horizontal="right"/>
    </xf>
    <xf numFmtId="4" fontId="65" fillId="0" borderId="1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vertical="center" wrapText="1"/>
    </xf>
    <xf numFmtId="4" fontId="0" fillId="36" borderId="10" xfId="0" applyNumberFormat="1" applyFill="1" applyBorder="1" applyAlignment="1">
      <alignment horizontal="right"/>
    </xf>
    <xf numFmtId="49" fontId="2" fillId="36" borderId="13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>
      <alignment horizontal="right"/>
    </xf>
    <xf numFmtId="4" fontId="0" fillId="36" borderId="10" xfId="0" applyNumberFormat="1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4" fontId="0" fillId="36" borderId="12" xfId="0" applyNumberFormat="1" applyFill="1" applyBorder="1" applyAlignment="1">
      <alignment horizontal="right"/>
    </xf>
    <xf numFmtId="0" fontId="0" fillId="36" borderId="21" xfId="0" applyFill="1" applyBorder="1" applyAlignment="1">
      <alignment/>
    </xf>
    <xf numFmtId="4" fontId="0" fillId="36" borderId="21" xfId="0" applyNumberFormat="1" applyFont="1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0" borderId="10" xfId="0" applyBorder="1" applyAlignment="1">
      <alignment horizontal="center"/>
    </xf>
    <xf numFmtId="4" fontId="0" fillId="36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8" xfId="0" applyBorder="1" applyAlignment="1">
      <alignment horizontal="center"/>
    </xf>
    <xf numFmtId="0" fontId="67" fillId="0" borderId="31" xfId="0" applyFont="1" applyFill="1" applyBorder="1" applyAlignment="1">
      <alignment/>
    </xf>
    <xf numFmtId="4" fontId="46" fillId="0" borderId="31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49" xfId="0" applyBorder="1" applyAlignment="1">
      <alignment/>
    </xf>
    <xf numFmtId="0" fontId="0" fillId="0" borderId="12" xfId="0" applyBorder="1" applyAlignment="1">
      <alignment horizontal="center"/>
    </xf>
    <xf numFmtId="0" fontId="0" fillId="42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67" fillId="0" borderId="31" xfId="0" applyFont="1" applyBorder="1" applyAlignment="1">
      <alignment/>
    </xf>
    <xf numFmtId="4" fontId="46" fillId="0" borderId="31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1" fillId="39" borderId="10" xfId="0" applyNumberFormat="1" applyFont="1" applyFill="1" applyBorder="1" applyAlignment="1">
      <alignment horizontal="right"/>
    </xf>
    <xf numFmtId="49" fontId="2" fillId="13" borderId="38" xfId="0" applyNumberFormat="1" applyFont="1" applyFill="1" applyBorder="1" applyAlignment="1">
      <alignment/>
    </xf>
    <xf numFmtId="49" fontId="2" fillId="13" borderId="39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 horizontal="right"/>
    </xf>
    <xf numFmtId="49" fontId="2" fillId="8" borderId="38" xfId="0" applyNumberFormat="1" applyFont="1" applyFill="1" applyBorder="1" applyAlignment="1">
      <alignment/>
    </xf>
    <xf numFmtId="0" fontId="2" fillId="8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8" borderId="41" xfId="0" applyNumberFormat="1" applyFill="1" applyBorder="1" applyAlignment="1">
      <alignment/>
    </xf>
    <xf numFmtId="4" fontId="0" fillId="0" borderId="40" xfId="0" applyNumberFormat="1" applyBorder="1" applyAlignment="1">
      <alignment/>
    </xf>
    <xf numFmtId="4" fontId="0" fillId="43" borderId="50" xfId="0" applyNumberFormat="1" applyFill="1" applyBorder="1" applyAlignment="1">
      <alignment/>
    </xf>
    <xf numFmtId="4" fontId="0" fillId="44" borderId="41" xfId="0" applyNumberFormat="1" applyFill="1" applyBorder="1" applyAlignment="1">
      <alignment/>
    </xf>
    <xf numFmtId="49" fontId="68" fillId="0" borderId="24" xfId="0" applyNumberFormat="1" applyFont="1" applyBorder="1" applyAlignment="1">
      <alignment horizontal="center"/>
    </xf>
    <xf numFmtId="0" fontId="68" fillId="0" borderId="10" xfId="0" applyFont="1" applyBorder="1" applyAlignment="1">
      <alignment/>
    </xf>
    <xf numFmtId="4" fontId="68" fillId="0" borderId="10" xfId="0" applyNumberFormat="1" applyFont="1" applyBorder="1" applyAlignment="1">
      <alignment horizontal="right"/>
    </xf>
    <xf numFmtId="49" fontId="69" fillId="13" borderId="38" xfId="0" applyNumberFormat="1" applyFont="1" applyFill="1" applyBorder="1" applyAlignment="1">
      <alignment/>
    </xf>
    <xf numFmtId="4" fontId="68" fillId="0" borderId="11" xfId="0" applyNumberFormat="1" applyFont="1" applyBorder="1" applyAlignment="1">
      <alignment/>
    </xf>
    <xf numFmtId="0" fontId="65" fillId="0" borderId="0" xfId="0" applyFont="1" applyAlignment="1">
      <alignment/>
    </xf>
    <xf numFmtId="0" fontId="70" fillId="0" borderId="0" xfId="0" applyFont="1" applyAlignment="1">
      <alignment/>
    </xf>
    <xf numFmtId="4" fontId="68" fillId="0" borderId="10" xfId="0" applyNumberFormat="1" applyFont="1" applyBorder="1" applyAlignment="1">
      <alignment/>
    </xf>
    <xf numFmtId="0" fontId="0" fillId="10" borderId="0" xfId="0" applyFill="1" applyAlignment="1">
      <alignment/>
    </xf>
    <xf numFmtId="0" fontId="16" fillId="36" borderId="11" xfId="0" applyFont="1" applyFill="1" applyBorder="1" applyAlignment="1">
      <alignment/>
    </xf>
    <xf numFmtId="4" fontId="16" fillId="36" borderId="11" xfId="0" applyNumberFormat="1" applyFont="1" applyFill="1" applyBorder="1" applyAlignment="1">
      <alignment/>
    </xf>
    <xf numFmtId="0" fontId="16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43" borderId="21" xfId="0" applyFont="1" applyFill="1" applyBorder="1" applyAlignment="1">
      <alignment/>
    </xf>
    <xf numFmtId="0" fontId="66" fillId="43" borderId="10" xfId="0" applyFont="1" applyFill="1" applyBorder="1" applyAlignment="1">
      <alignment/>
    </xf>
    <xf numFmtId="4" fontId="66" fillId="0" borderId="10" xfId="0" applyNumberFormat="1" applyFont="1" applyBorder="1" applyAlignment="1">
      <alignment horizontal="right"/>
    </xf>
    <xf numFmtId="0" fontId="8" fillId="43" borderId="10" xfId="0" applyFont="1" applyFill="1" applyBorder="1" applyAlignment="1">
      <alignment/>
    </xf>
    <xf numFmtId="4" fontId="11" fillId="43" borderId="10" xfId="0" applyNumberFormat="1" applyFont="1" applyFill="1" applyBorder="1" applyAlignment="1">
      <alignment horizontal="right"/>
    </xf>
    <xf numFmtId="0" fontId="2" fillId="43" borderId="10" xfId="0" applyFont="1" applyFill="1" applyBorder="1" applyAlignment="1">
      <alignment/>
    </xf>
    <xf numFmtId="4" fontId="3" fillId="43" borderId="10" xfId="0" applyNumberFormat="1" applyFont="1" applyFill="1" applyBorder="1" applyAlignment="1">
      <alignment horizontal="right"/>
    </xf>
    <xf numFmtId="4" fontId="0" fillId="33" borderId="21" xfId="0" applyNumberFormat="1" applyFont="1" applyFill="1" applyBorder="1" applyAlignment="1">
      <alignment horizontal="right"/>
    </xf>
    <xf numFmtId="4" fontId="68" fillId="33" borderId="10" xfId="0" applyNumberFormat="1" applyFont="1" applyFill="1" applyBorder="1" applyAlignment="1">
      <alignment horizontal="right"/>
    </xf>
    <xf numFmtId="4" fontId="0" fillId="43" borderId="10" xfId="0" applyNumberFormat="1" applyFill="1" applyBorder="1" applyAlignment="1">
      <alignment horizontal="right"/>
    </xf>
    <xf numFmtId="4" fontId="0" fillId="43" borderId="10" xfId="0" applyNumberFormat="1" applyFont="1" applyFill="1" applyBorder="1" applyAlignment="1">
      <alignment horizontal="right"/>
    </xf>
    <xf numFmtId="0" fontId="0" fillId="43" borderId="12" xfId="0" applyFont="1" applyFill="1" applyBorder="1" applyAlignment="1">
      <alignment/>
    </xf>
    <xf numFmtId="4" fontId="0" fillId="43" borderId="12" xfId="0" applyNumberFormat="1" applyFont="1" applyFill="1" applyBorder="1" applyAlignment="1">
      <alignment horizontal="right"/>
    </xf>
    <xf numFmtId="49" fontId="8" fillId="43" borderId="17" xfId="0" applyNumberFormat="1" applyFont="1" applyFill="1" applyBorder="1" applyAlignment="1">
      <alignment/>
    </xf>
    <xf numFmtId="4" fontId="11" fillId="4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0" fillId="33" borderId="50" xfId="0" applyNumberFormat="1" applyFill="1" applyBorder="1" applyAlignment="1">
      <alignment/>
    </xf>
    <xf numFmtId="4" fontId="0" fillId="33" borderId="51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9" fontId="2" fillId="43" borderId="14" xfId="0" applyNumberFormat="1" applyFont="1" applyFill="1" applyBorder="1" applyAlignment="1">
      <alignment horizontal="center" vertical="center" wrapText="1"/>
    </xf>
    <xf numFmtId="49" fontId="2" fillId="43" borderId="49" xfId="0" applyNumberFormat="1" applyFont="1" applyFill="1" applyBorder="1" applyAlignment="1">
      <alignment horizontal="center" vertical="center" wrapText="1"/>
    </xf>
    <xf numFmtId="49" fontId="2" fillId="43" borderId="16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3" fillId="19" borderId="34" xfId="0" applyFont="1" applyFill="1" applyBorder="1" applyAlignment="1">
      <alignment horizontal="center" vertical="center"/>
    </xf>
    <xf numFmtId="49" fontId="2" fillId="43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Normální 4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</xdr:col>
      <xdr:colOff>590550</xdr:colOff>
      <xdr:row>137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35550" cy="2225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SheetLayoutView="100" zoomScalePageLayoutView="0" workbookViewId="0" topLeftCell="A157">
      <selection activeCell="G195" sqref="G195"/>
    </sheetView>
  </sheetViews>
  <sheetFormatPr defaultColWidth="9.00390625" defaultRowHeight="12.75"/>
  <cols>
    <col min="1" max="1" width="6.75390625" style="37" customWidth="1"/>
    <col min="2" max="2" width="56.875" style="0" customWidth="1"/>
    <col min="3" max="3" width="17.875" style="0" customWidth="1"/>
    <col min="4" max="4" width="25.875" style="0" customWidth="1"/>
    <col min="5" max="5" width="22.375" style="0" customWidth="1"/>
  </cols>
  <sheetData>
    <row r="1" spans="1:4" ht="15.75" customHeight="1">
      <c r="A1" s="61" t="s">
        <v>331</v>
      </c>
      <c r="B1" s="61"/>
      <c r="C1" s="61"/>
      <c r="D1" s="62" t="s">
        <v>332</v>
      </c>
    </row>
    <row r="2" spans="1:4" ht="15" customHeight="1" thickBot="1">
      <c r="A2" s="63"/>
      <c r="B2" s="64"/>
      <c r="C2" s="65"/>
      <c r="D2" s="66"/>
    </row>
    <row r="3" spans="1:4" ht="15" customHeight="1" thickBot="1">
      <c r="A3" s="67" t="s">
        <v>12</v>
      </c>
      <c r="B3" s="68"/>
      <c r="C3" s="69" t="s">
        <v>13</v>
      </c>
      <c r="D3" s="70" t="s">
        <v>14</v>
      </c>
    </row>
    <row r="4" spans="1:4" ht="15" customHeight="1" thickBot="1">
      <c r="A4" s="280" t="s">
        <v>69</v>
      </c>
      <c r="B4" s="281"/>
      <c r="C4" s="71">
        <f>SUM(C5:C13)</f>
        <v>103150039.75999999</v>
      </c>
      <c r="D4" s="72"/>
    </row>
    <row r="5" spans="1:4" ht="15" customHeight="1">
      <c r="A5" s="73"/>
      <c r="B5" s="101" t="s">
        <v>70</v>
      </c>
      <c r="C5" s="74"/>
      <c r="D5" s="75"/>
    </row>
    <row r="6" spans="1:4" ht="15" customHeight="1">
      <c r="A6" s="73"/>
      <c r="B6" s="1" t="s">
        <v>41</v>
      </c>
      <c r="C6" s="16">
        <v>4443859.02</v>
      </c>
      <c r="D6" s="76"/>
    </row>
    <row r="7" spans="1:4" ht="15" customHeight="1">
      <c r="A7" s="73"/>
      <c r="B7" s="1" t="s">
        <v>42</v>
      </c>
      <c r="C7" s="10">
        <v>30349204.19</v>
      </c>
      <c r="D7" s="76"/>
    </row>
    <row r="8" spans="1:4" ht="15" customHeight="1">
      <c r="A8" s="73"/>
      <c r="B8" s="2" t="s">
        <v>43</v>
      </c>
      <c r="C8" s="11">
        <v>4298572.33</v>
      </c>
      <c r="D8" s="100"/>
    </row>
    <row r="9" spans="1:4" ht="15" customHeight="1">
      <c r="A9" s="73"/>
      <c r="B9" s="2" t="s">
        <v>44</v>
      </c>
      <c r="C9" s="11">
        <v>10412281.07</v>
      </c>
      <c r="D9" s="100"/>
    </row>
    <row r="10" spans="1:4" ht="15" customHeight="1">
      <c r="A10" s="73"/>
      <c r="B10" s="2" t="s">
        <v>45</v>
      </c>
      <c r="C10" s="11">
        <v>3838755.9</v>
      </c>
      <c r="D10" s="100"/>
    </row>
    <row r="11" spans="1:4" ht="15" customHeight="1">
      <c r="A11" s="73"/>
      <c r="B11" s="2" t="s">
        <v>46</v>
      </c>
      <c r="C11" s="11">
        <v>337367.25</v>
      </c>
      <c r="D11" s="100"/>
    </row>
    <row r="12" spans="1:4" ht="15" customHeight="1">
      <c r="A12" s="73"/>
      <c r="B12" s="2" t="s">
        <v>74</v>
      </c>
      <c r="C12" s="11">
        <v>59470000</v>
      </c>
      <c r="D12" s="100"/>
    </row>
    <row r="13" spans="1:4" ht="15" customHeight="1" thickBot="1">
      <c r="A13" s="73"/>
      <c r="B13" s="2" t="s">
        <v>71</v>
      </c>
      <c r="C13" s="11">
        <v>-10000000</v>
      </c>
      <c r="D13" s="7" t="s">
        <v>47</v>
      </c>
    </row>
    <row r="14" spans="1:4" ht="15" customHeight="1" thickBot="1">
      <c r="A14" s="67" t="s">
        <v>15</v>
      </c>
      <c r="B14" s="77"/>
      <c r="C14" s="78">
        <f>SUM(C15:C21)</f>
        <v>0</v>
      </c>
      <c r="D14" s="79"/>
    </row>
    <row r="15" spans="1:4" ht="15" customHeight="1">
      <c r="A15" s="73"/>
      <c r="B15" s="4" t="s">
        <v>16</v>
      </c>
      <c r="C15" s="74">
        <v>0</v>
      </c>
      <c r="D15" s="75"/>
    </row>
    <row r="16" spans="1:4" ht="15" customHeight="1">
      <c r="A16" s="73"/>
      <c r="B16" s="1" t="s">
        <v>17</v>
      </c>
      <c r="C16" s="10">
        <v>0</v>
      </c>
      <c r="D16" s="6"/>
    </row>
    <row r="17" spans="1:4" ht="15" customHeight="1">
      <c r="A17" s="73"/>
      <c r="B17" s="1" t="s">
        <v>18</v>
      </c>
      <c r="C17" s="10">
        <v>0</v>
      </c>
      <c r="D17" s="80"/>
    </row>
    <row r="18" spans="1:4" ht="15" customHeight="1">
      <c r="A18" s="73"/>
      <c r="B18" s="1" t="s">
        <v>19</v>
      </c>
      <c r="C18" s="10">
        <v>0</v>
      </c>
      <c r="D18" s="6"/>
    </row>
    <row r="19" spans="1:4" ht="15" customHeight="1">
      <c r="A19" s="73"/>
      <c r="B19" s="1" t="s">
        <v>20</v>
      </c>
      <c r="C19" s="10">
        <v>0</v>
      </c>
      <c r="D19" s="94"/>
    </row>
    <row r="20" spans="1:4" ht="15" customHeight="1">
      <c r="A20" s="73"/>
      <c r="B20" s="1" t="s">
        <v>21</v>
      </c>
      <c r="C20" s="22">
        <v>0</v>
      </c>
      <c r="D20" s="6"/>
    </row>
    <row r="21" spans="1:4" ht="15" customHeight="1" thickBot="1">
      <c r="A21" s="73"/>
      <c r="B21" s="1" t="s">
        <v>22</v>
      </c>
      <c r="C21" s="10">
        <v>0</v>
      </c>
      <c r="D21" s="6"/>
    </row>
    <row r="22" spans="1:4" ht="15" customHeight="1" thickBot="1">
      <c r="A22" s="67" t="s">
        <v>23</v>
      </c>
      <c r="B22" s="81"/>
      <c r="C22" s="78">
        <f>SUM(C23:C30)</f>
        <v>545770.36</v>
      </c>
      <c r="D22" s="82"/>
    </row>
    <row r="23" spans="1:4" ht="15" customHeight="1">
      <c r="A23" s="73"/>
      <c r="B23" s="4" t="s">
        <v>193</v>
      </c>
      <c r="C23" s="148">
        <v>439874.19</v>
      </c>
      <c r="D23" s="194" t="s">
        <v>196</v>
      </c>
    </row>
    <row r="24" spans="1:4" ht="15" customHeight="1">
      <c r="A24" s="73"/>
      <c r="B24" s="1" t="s">
        <v>194</v>
      </c>
      <c r="C24" s="193">
        <v>43046.17</v>
      </c>
      <c r="D24" s="6" t="s">
        <v>197</v>
      </c>
    </row>
    <row r="25" spans="1:4" ht="15" customHeight="1">
      <c r="A25" s="73"/>
      <c r="B25" s="1" t="s">
        <v>195</v>
      </c>
      <c r="C25" s="193">
        <v>62850</v>
      </c>
      <c r="D25" s="6"/>
    </row>
    <row r="26" spans="1:4" ht="15" customHeight="1">
      <c r="A26" s="73"/>
      <c r="B26" s="1" t="s">
        <v>24</v>
      </c>
      <c r="C26" s="10"/>
      <c r="D26" s="6"/>
    </row>
    <row r="27" spans="1:4" ht="15" customHeight="1">
      <c r="A27" s="73"/>
      <c r="B27" s="1" t="s">
        <v>39</v>
      </c>
      <c r="C27" s="10"/>
      <c r="D27" s="6"/>
    </row>
    <row r="28" spans="1:4" ht="15" customHeight="1">
      <c r="A28" s="73"/>
      <c r="B28" s="1" t="s">
        <v>25</v>
      </c>
      <c r="C28" s="10"/>
      <c r="D28" s="6"/>
    </row>
    <row r="29" spans="1:4" ht="15" customHeight="1">
      <c r="A29" s="73"/>
      <c r="B29" s="1" t="s">
        <v>38</v>
      </c>
      <c r="C29" s="10"/>
      <c r="D29" s="6"/>
    </row>
    <row r="30" spans="1:4" ht="15" customHeight="1" thickBot="1">
      <c r="A30" s="73"/>
      <c r="B30" s="2"/>
      <c r="C30" s="11"/>
      <c r="D30" s="7"/>
    </row>
    <row r="31" spans="1:4" ht="15" customHeight="1" thickBot="1">
      <c r="A31" s="67" t="s">
        <v>26</v>
      </c>
      <c r="B31" s="77"/>
      <c r="C31" s="83">
        <f>SUM(C4+C14-C22)</f>
        <v>102604269.39999999</v>
      </c>
      <c r="D31" s="79"/>
    </row>
    <row r="32" spans="1:4" ht="15" customHeight="1" thickBot="1">
      <c r="A32" s="73"/>
      <c r="B32" s="3"/>
      <c r="C32" s="12"/>
      <c r="D32" s="84"/>
    </row>
    <row r="33" spans="1:4" ht="15" customHeight="1" thickBot="1">
      <c r="A33" s="67" t="s">
        <v>27</v>
      </c>
      <c r="B33" s="81"/>
      <c r="C33" s="78">
        <f>SUM(C34:C37)</f>
        <v>0</v>
      </c>
      <c r="D33" s="82"/>
    </row>
    <row r="34" spans="1:4" ht="15" customHeight="1">
      <c r="A34" s="73"/>
      <c r="B34" s="4" t="s">
        <v>28</v>
      </c>
      <c r="C34" s="85"/>
      <c r="D34" s="75"/>
    </row>
    <row r="35" spans="1:4" ht="15" customHeight="1">
      <c r="A35" s="73"/>
      <c r="B35" s="1" t="s">
        <v>29</v>
      </c>
      <c r="C35" s="22"/>
      <c r="D35" s="6"/>
    </row>
    <row r="36" spans="1:4" ht="15" customHeight="1">
      <c r="A36" s="73"/>
      <c r="B36" s="2" t="s">
        <v>30</v>
      </c>
      <c r="C36" s="86"/>
      <c r="D36" s="7"/>
    </row>
    <row r="37" spans="1:4" ht="15" customHeight="1">
      <c r="A37" s="73"/>
      <c r="B37" s="2" t="s">
        <v>31</v>
      </c>
      <c r="C37" s="86"/>
      <c r="D37" s="7"/>
    </row>
    <row r="38" spans="1:4" ht="15" customHeight="1" thickBot="1">
      <c r="A38" s="73"/>
      <c r="B38" s="87"/>
      <c r="C38" s="88"/>
      <c r="D38" s="89"/>
    </row>
    <row r="39" spans="1:4" ht="15" customHeight="1" thickBot="1">
      <c r="A39" s="67" t="s">
        <v>32</v>
      </c>
      <c r="B39" s="81"/>
      <c r="C39" s="83">
        <f>SUM(C40:C41)</f>
        <v>96770589</v>
      </c>
      <c r="D39" s="82"/>
    </row>
    <row r="40" spans="1:4" ht="15" customHeight="1">
      <c r="A40" s="73"/>
      <c r="B40" s="1" t="s">
        <v>73</v>
      </c>
      <c r="C40" s="22">
        <v>28307125</v>
      </c>
      <c r="D40" s="6"/>
    </row>
    <row r="41" spans="1:4" ht="15" customHeight="1">
      <c r="A41" s="73"/>
      <c r="B41" s="1" t="s">
        <v>72</v>
      </c>
      <c r="C41" s="10">
        <v>68463464</v>
      </c>
      <c r="D41" s="6"/>
    </row>
    <row r="42" spans="1:4" ht="15" customHeight="1" thickBot="1">
      <c r="A42" s="73"/>
      <c r="B42" s="2"/>
      <c r="C42" s="11"/>
      <c r="D42" s="7"/>
    </row>
    <row r="43" spans="1:4" ht="15" customHeight="1" thickBot="1">
      <c r="A43" s="90" t="s">
        <v>33</v>
      </c>
      <c r="B43" s="81"/>
      <c r="C43" s="78">
        <f>SUM(C44:C45)</f>
        <v>0</v>
      </c>
      <c r="D43" s="82"/>
    </row>
    <row r="44" spans="1:4" ht="15" customHeight="1">
      <c r="A44" s="73"/>
      <c r="B44" s="4" t="s">
        <v>34</v>
      </c>
      <c r="C44" s="74">
        <v>0</v>
      </c>
      <c r="D44" s="75"/>
    </row>
    <row r="45" spans="1:4" ht="13.5" customHeight="1" thickBot="1">
      <c r="A45" s="91"/>
      <c r="B45" s="92" t="s">
        <v>35</v>
      </c>
      <c r="C45" s="93">
        <v>0</v>
      </c>
      <c r="D45" s="89"/>
    </row>
    <row r="46" ht="15" customHeight="1" thickBot="1">
      <c r="B46" s="28"/>
    </row>
    <row r="47" ht="13.5" thickBot="1">
      <c r="D47" s="34" t="s">
        <v>0</v>
      </c>
    </row>
    <row r="48" spans="1:4" ht="13.5" thickBot="1">
      <c r="A48" s="282" t="s">
        <v>36</v>
      </c>
      <c r="B48" s="283"/>
      <c r="C48" s="149">
        <f>C31</f>
        <v>102604269.39999999</v>
      </c>
      <c r="D48" s="33"/>
    </row>
    <row r="49" spans="1:4" ht="22.5" customHeight="1">
      <c r="A49" s="38" t="s">
        <v>10</v>
      </c>
      <c r="B49" s="32" t="s">
        <v>75</v>
      </c>
      <c r="C49" s="13"/>
      <c r="D49" s="17"/>
    </row>
    <row r="50" spans="1:4" ht="16.5" customHeight="1">
      <c r="A50" s="39" t="s">
        <v>48</v>
      </c>
      <c r="B50" s="150" t="s">
        <v>6</v>
      </c>
      <c r="C50" s="151"/>
      <c r="D50" s="6"/>
    </row>
    <row r="51" spans="1:4" ht="16.5" customHeight="1">
      <c r="A51" s="40" t="s">
        <v>149</v>
      </c>
      <c r="B51" s="258" t="s">
        <v>150</v>
      </c>
      <c r="C51" s="268">
        <v>40000</v>
      </c>
      <c r="D51" s="6"/>
    </row>
    <row r="52" spans="1:4" ht="12.75" customHeight="1">
      <c r="A52" s="40" t="s">
        <v>151</v>
      </c>
      <c r="B52" s="258" t="s">
        <v>152</v>
      </c>
      <c r="C52" s="268">
        <v>80000</v>
      </c>
      <c r="D52" s="6"/>
    </row>
    <row r="53" spans="1:4" ht="12.75">
      <c r="A53" s="40" t="s">
        <v>153</v>
      </c>
      <c r="B53" s="257" t="s">
        <v>158</v>
      </c>
      <c r="C53" s="268">
        <v>40000</v>
      </c>
      <c r="D53" s="6"/>
    </row>
    <row r="54" spans="1:4" ht="12.75">
      <c r="A54" s="39" t="s">
        <v>154</v>
      </c>
      <c r="B54" s="257" t="s">
        <v>155</v>
      </c>
      <c r="C54" s="268">
        <v>80000</v>
      </c>
      <c r="D54" s="6"/>
    </row>
    <row r="55" spans="1:4" ht="12.75">
      <c r="A55" s="40" t="s">
        <v>156</v>
      </c>
      <c r="B55" s="257" t="s">
        <v>159</v>
      </c>
      <c r="C55" s="268">
        <v>200000</v>
      </c>
      <c r="D55" s="24"/>
    </row>
    <row r="56" spans="1:4" ht="12.75">
      <c r="A56" s="40" t="s">
        <v>157</v>
      </c>
      <c r="B56" s="257" t="s">
        <v>160</v>
      </c>
      <c r="C56" s="268">
        <v>750000</v>
      </c>
      <c r="D56" s="24"/>
    </row>
    <row r="57" spans="1:4" ht="12.75">
      <c r="A57" s="40" t="s">
        <v>157</v>
      </c>
      <c r="B57" s="257" t="s">
        <v>161</v>
      </c>
      <c r="C57" s="268">
        <v>100000</v>
      </c>
      <c r="D57" s="24"/>
    </row>
    <row r="58" spans="1:4" ht="12.75">
      <c r="A58" s="40" t="s">
        <v>162</v>
      </c>
      <c r="B58" s="257" t="s">
        <v>163</v>
      </c>
      <c r="C58" s="268">
        <v>200000</v>
      </c>
      <c r="D58" s="24"/>
    </row>
    <row r="59" spans="1:4" ht="12.75">
      <c r="A59" s="40"/>
      <c r="B59" s="262" t="s">
        <v>9</v>
      </c>
      <c r="C59" s="263">
        <f>SUM(C51:C58)</f>
        <v>1490000</v>
      </c>
      <c r="D59" s="6"/>
    </row>
    <row r="60" spans="1:4" ht="12.75">
      <c r="A60" s="40"/>
      <c r="B60" s="29"/>
      <c r="C60" s="53"/>
      <c r="D60" s="6"/>
    </row>
    <row r="61" spans="1:4" ht="12.75">
      <c r="A61" s="39" t="s">
        <v>48</v>
      </c>
      <c r="B61" s="150" t="s">
        <v>37</v>
      </c>
      <c r="C61" s="151"/>
      <c r="D61" s="6"/>
    </row>
    <row r="62" spans="1:4" ht="12.75">
      <c r="A62" s="39" t="s">
        <v>49</v>
      </c>
      <c r="B62" s="257" t="s">
        <v>76</v>
      </c>
      <c r="C62" s="268">
        <v>4977040</v>
      </c>
      <c r="D62" s="6"/>
    </row>
    <row r="63" spans="1:4" ht="12.75">
      <c r="A63" s="40" t="s">
        <v>49</v>
      </c>
      <c r="B63" s="257" t="s">
        <v>77</v>
      </c>
      <c r="C63" s="268">
        <v>70770</v>
      </c>
      <c r="D63" s="6"/>
    </row>
    <row r="64" spans="1:4" ht="12.75">
      <c r="A64" s="40" t="s">
        <v>49</v>
      </c>
      <c r="B64" s="257" t="s">
        <v>78</v>
      </c>
      <c r="C64" s="268">
        <v>734000</v>
      </c>
      <c r="D64" s="6"/>
    </row>
    <row r="65" spans="1:4" ht="12.75">
      <c r="A65" s="40"/>
      <c r="B65" s="262" t="s">
        <v>9</v>
      </c>
      <c r="C65" s="263">
        <f>SUM(C62:C64)</f>
        <v>5781810</v>
      </c>
      <c r="D65" s="24"/>
    </row>
    <row r="66" spans="1:4" ht="12.75">
      <c r="A66" s="40"/>
      <c r="B66" s="1"/>
      <c r="C66" s="10"/>
      <c r="D66" s="24"/>
    </row>
    <row r="67" spans="1:4" ht="12.75">
      <c r="A67" s="39" t="s">
        <v>48</v>
      </c>
      <c r="B67" s="150" t="s">
        <v>7</v>
      </c>
      <c r="C67" s="151"/>
      <c r="D67" s="24"/>
    </row>
    <row r="68" spans="1:4" ht="12.75">
      <c r="A68" s="39" t="s">
        <v>140</v>
      </c>
      <c r="B68" s="258" t="s">
        <v>141</v>
      </c>
      <c r="C68" s="268">
        <v>97500</v>
      </c>
      <c r="D68" s="24"/>
    </row>
    <row r="69" spans="1:4" ht="12.75">
      <c r="A69" s="39" t="s">
        <v>49</v>
      </c>
      <c r="B69" s="257" t="s">
        <v>142</v>
      </c>
      <c r="C69" s="268">
        <v>474600</v>
      </c>
      <c r="D69" s="24"/>
    </row>
    <row r="70" spans="1:4" ht="12.75">
      <c r="A70" s="40"/>
      <c r="B70" s="264" t="s">
        <v>9</v>
      </c>
      <c r="C70" s="263">
        <f>SUM(C68:C69)</f>
        <v>572100</v>
      </c>
      <c r="D70" s="6"/>
    </row>
    <row r="71" spans="1:4" ht="12.75">
      <c r="A71" s="40"/>
      <c r="B71" s="95"/>
      <c r="C71" s="16"/>
      <c r="D71" s="6"/>
    </row>
    <row r="72" spans="1:5" s="103" customFormat="1" ht="12.75">
      <c r="A72" s="102" t="s">
        <v>48</v>
      </c>
      <c r="B72" s="150" t="s">
        <v>50</v>
      </c>
      <c r="C72" s="236"/>
      <c r="D72" s="237"/>
      <c r="E72" s="238" t="s">
        <v>320</v>
      </c>
    </row>
    <row r="73" spans="1:5" ht="12.75">
      <c r="A73" s="40" t="s">
        <v>153</v>
      </c>
      <c r="B73" s="258" t="s">
        <v>164</v>
      </c>
      <c r="C73" s="269">
        <v>156090</v>
      </c>
      <c r="D73" s="116"/>
      <c r="E73" s="239"/>
    </row>
    <row r="74" spans="1:5" ht="12.75">
      <c r="A74" s="40" t="s">
        <v>162</v>
      </c>
      <c r="B74" s="258" t="s">
        <v>165</v>
      </c>
      <c r="C74" s="269">
        <v>54450</v>
      </c>
      <c r="D74" s="116"/>
      <c r="E74" s="239"/>
    </row>
    <row r="75" spans="1:5" ht="12.75">
      <c r="A75" s="40" t="s">
        <v>166</v>
      </c>
      <c r="B75" s="258" t="s">
        <v>167</v>
      </c>
      <c r="C75" s="269">
        <v>23595</v>
      </c>
      <c r="D75" s="116"/>
      <c r="E75" s="239"/>
    </row>
    <row r="76" spans="1:5" ht="12.75">
      <c r="A76" s="40" t="s">
        <v>168</v>
      </c>
      <c r="B76" s="258" t="s">
        <v>169</v>
      </c>
      <c r="C76" s="269">
        <v>12705</v>
      </c>
      <c r="D76" s="116"/>
      <c r="E76" s="239"/>
    </row>
    <row r="77" spans="1:5" ht="12.75">
      <c r="A77" s="40" t="s">
        <v>156</v>
      </c>
      <c r="B77" s="258" t="s">
        <v>170</v>
      </c>
      <c r="C77" s="269">
        <v>16800000</v>
      </c>
      <c r="D77" s="234" t="s">
        <v>171</v>
      </c>
      <c r="E77" s="239"/>
    </row>
    <row r="78" spans="1:5" ht="12.75">
      <c r="A78" s="40" t="s">
        <v>172</v>
      </c>
      <c r="B78" s="55" t="s">
        <v>173</v>
      </c>
      <c r="C78" s="232"/>
      <c r="D78" s="116"/>
      <c r="E78" s="239">
        <v>169000</v>
      </c>
    </row>
    <row r="79" spans="1:5" ht="12.75">
      <c r="A79" s="40" t="s">
        <v>168</v>
      </c>
      <c r="B79" s="55" t="s">
        <v>174</v>
      </c>
      <c r="C79" s="232"/>
      <c r="D79" s="234" t="s">
        <v>279</v>
      </c>
      <c r="E79" s="239">
        <v>692000</v>
      </c>
    </row>
    <row r="80" spans="1:5" ht="12.75">
      <c r="A80" s="40" t="s">
        <v>168</v>
      </c>
      <c r="B80" s="55" t="s">
        <v>280</v>
      </c>
      <c r="C80" s="232"/>
      <c r="D80" s="116"/>
      <c r="E80" s="239">
        <v>1520000</v>
      </c>
    </row>
    <row r="81" spans="1:5" ht="12.75">
      <c r="A81" s="40" t="s">
        <v>175</v>
      </c>
      <c r="B81" s="55" t="s">
        <v>176</v>
      </c>
      <c r="C81" s="232"/>
      <c r="D81" s="234" t="s">
        <v>177</v>
      </c>
      <c r="E81" s="239">
        <v>3280000</v>
      </c>
    </row>
    <row r="82" spans="1:5" ht="15" customHeight="1">
      <c r="A82" s="40"/>
      <c r="B82" s="270" t="s">
        <v>178</v>
      </c>
      <c r="C82" s="271">
        <v>8900000</v>
      </c>
      <c r="D82" s="235" t="s">
        <v>281</v>
      </c>
      <c r="E82" s="239"/>
    </row>
    <row r="83" spans="1:5" ht="15" customHeight="1">
      <c r="A83" s="40" t="s">
        <v>153</v>
      </c>
      <c r="B83" s="55" t="s">
        <v>282</v>
      </c>
      <c r="C83" s="232"/>
      <c r="D83" s="116"/>
      <c r="E83" s="239"/>
    </row>
    <row r="84" spans="1:5" ht="15" customHeight="1">
      <c r="A84" s="40" t="s">
        <v>162</v>
      </c>
      <c r="B84" s="55" t="s">
        <v>179</v>
      </c>
      <c r="C84" s="232"/>
      <c r="D84" s="116"/>
      <c r="E84" s="239"/>
    </row>
    <row r="85" spans="1:5" ht="13.5" customHeight="1">
      <c r="A85" s="40" t="s">
        <v>166</v>
      </c>
      <c r="B85" s="55" t="s">
        <v>180</v>
      </c>
      <c r="C85" s="232"/>
      <c r="D85" s="116"/>
      <c r="E85" s="239"/>
    </row>
    <row r="86" spans="1:5" ht="14.25" customHeight="1">
      <c r="A86" s="40" t="s">
        <v>168</v>
      </c>
      <c r="B86" s="55" t="s">
        <v>181</v>
      </c>
      <c r="C86" s="232"/>
      <c r="D86" s="116"/>
      <c r="E86" s="239"/>
    </row>
    <row r="87" spans="1:5" ht="13.5" thickBot="1">
      <c r="A87" s="42" t="s">
        <v>182</v>
      </c>
      <c r="B87" s="191" t="s">
        <v>183</v>
      </c>
      <c r="C87" s="266"/>
      <c r="D87" s="118"/>
      <c r="E87" s="239"/>
    </row>
    <row r="88" spans="1:5" ht="12.75">
      <c r="A88" s="40" t="s">
        <v>184</v>
      </c>
      <c r="B88" s="270" t="s">
        <v>185</v>
      </c>
      <c r="C88" s="271">
        <v>500000</v>
      </c>
      <c r="D88" s="117"/>
      <c r="E88" s="239"/>
    </row>
    <row r="89" spans="1:5" ht="12.75">
      <c r="A89" s="40" t="s">
        <v>153</v>
      </c>
      <c r="B89" s="55" t="s">
        <v>284</v>
      </c>
      <c r="C89" s="232"/>
      <c r="D89" s="234" t="s">
        <v>283</v>
      </c>
      <c r="E89" s="239">
        <v>8700000</v>
      </c>
    </row>
    <row r="90" spans="1:5" ht="12.75">
      <c r="A90" s="40" t="s">
        <v>172</v>
      </c>
      <c r="B90" s="55" t="s">
        <v>186</v>
      </c>
      <c r="C90" s="232"/>
      <c r="D90" s="116"/>
      <c r="E90" s="239">
        <v>2400000</v>
      </c>
    </row>
    <row r="91" spans="1:5" ht="12.75">
      <c r="A91" s="40" t="s">
        <v>187</v>
      </c>
      <c r="B91" s="258" t="s">
        <v>188</v>
      </c>
      <c r="C91" s="269">
        <v>472000</v>
      </c>
      <c r="D91" s="116"/>
      <c r="E91" s="239"/>
    </row>
    <row r="92" spans="1:5" ht="12.75">
      <c r="A92" s="40" t="s">
        <v>190</v>
      </c>
      <c r="B92" s="258" t="s">
        <v>191</v>
      </c>
      <c r="C92" s="269">
        <v>103697</v>
      </c>
      <c r="D92" s="116"/>
      <c r="E92" s="239"/>
    </row>
    <row r="93" spans="1:8" ht="12.75">
      <c r="A93" s="244" t="s">
        <v>49</v>
      </c>
      <c r="B93" s="245" t="s">
        <v>321</v>
      </c>
      <c r="C93" s="267"/>
      <c r="D93" s="247" t="s">
        <v>285</v>
      </c>
      <c r="E93" s="251">
        <v>438000</v>
      </c>
      <c r="F93" s="252" t="s">
        <v>325</v>
      </c>
      <c r="G93" s="252"/>
      <c r="H93" s="252"/>
    </row>
    <row r="94" spans="1:5" ht="12.75">
      <c r="A94" s="40" t="s">
        <v>153</v>
      </c>
      <c r="B94" s="258" t="s">
        <v>192</v>
      </c>
      <c r="C94" s="269">
        <v>80000</v>
      </c>
      <c r="D94" s="116"/>
      <c r="E94" s="239"/>
    </row>
    <row r="95" spans="1:6" ht="13.5" thickBot="1">
      <c r="A95" s="244" t="s">
        <v>175</v>
      </c>
      <c r="B95" s="245" t="s">
        <v>286</v>
      </c>
      <c r="C95" s="246"/>
      <c r="D95" s="247" t="s">
        <v>287</v>
      </c>
      <c r="E95" s="248">
        <v>585000</v>
      </c>
      <c r="F95" s="250" t="s">
        <v>324</v>
      </c>
    </row>
    <row r="96" spans="1:6" ht="13.5" thickBot="1">
      <c r="A96" s="40"/>
      <c r="B96" s="264" t="s">
        <v>9</v>
      </c>
      <c r="C96" s="265">
        <f>SUM(C73:C95)</f>
        <v>27102537</v>
      </c>
      <c r="D96" s="116"/>
      <c r="E96" s="240">
        <f>SUM(E73:E95)</f>
        <v>17784000</v>
      </c>
      <c r="F96" s="103" t="s">
        <v>322</v>
      </c>
    </row>
    <row r="97" spans="1:4" ht="12.75">
      <c r="A97" s="40"/>
      <c r="B97" s="95"/>
      <c r="C97" s="231"/>
      <c r="D97" s="6"/>
    </row>
    <row r="98" spans="1:4" ht="12.75">
      <c r="A98" s="40"/>
      <c r="B98" s="150" t="s">
        <v>271</v>
      </c>
      <c r="C98" s="186"/>
      <c r="D98" s="6"/>
    </row>
    <row r="99" spans="1:4" ht="12.75">
      <c r="A99" s="40" t="s">
        <v>272</v>
      </c>
      <c r="B99" s="55" t="s">
        <v>273</v>
      </c>
      <c r="C99" s="233">
        <v>275000</v>
      </c>
      <c r="D99" s="6" t="s">
        <v>288</v>
      </c>
    </row>
    <row r="100" spans="1:4" ht="12.75">
      <c r="A100" s="40"/>
      <c r="B100" s="95"/>
      <c r="C100" s="231"/>
      <c r="D100" s="6"/>
    </row>
    <row r="101" spans="1:4" ht="12.75">
      <c r="A101" s="39" t="s">
        <v>48</v>
      </c>
      <c r="B101" s="150" t="s">
        <v>1</v>
      </c>
      <c r="C101" s="151"/>
      <c r="D101" s="6"/>
    </row>
    <row r="102" spans="1:4" ht="12.75">
      <c r="A102" s="40" t="s">
        <v>53</v>
      </c>
      <c r="B102" s="258" t="s">
        <v>79</v>
      </c>
      <c r="C102" s="268">
        <v>2000866.4</v>
      </c>
      <c r="D102" s="197" t="s">
        <v>204</v>
      </c>
    </row>
    <row r="103" spans="1:4" ht="12.75">
      <c r="A103" s="40"/>
      <c r="B103" s="55"/>
      <c r="C103" s="15"/>
      <c r="D103" s="7"/>
    </row>
    <row r="104" spans="1:4" ht="12.75" customHeight="1">
      <c r="A104" s="40" t="s">
        <v>53</v>
      </c>
      <c r="B104" s="25" t="s">
        <v>2</v>
      </c>
      <c r="C104" s="22">
        <v>783000</v>
      </c>
      <c r="D104" s="195" t="s">
        <v>198</v>
      </c>
    </row>
    <row r="105" spans="1:4" ht="16.5" customHeight="1">
      <c r="A105" s="40" t="s">
        <v>53</v>
      </c>
      <c r="B105" s="25" t="s">
        <v>3</v>
      </c>
      <c r="C105" s="22">
        <v>7179000</v>
      </c>
      <c r="D105" s="287" t="s">
        <v>199</v>
      </c>
    </row>
    <row r="106" spans="1:4" ht="12.75">
      <c r="A106" s="40" t="s">
        <v>53</v>
      </c>
      <c r="B106" s="25" t="s">
        <v>4</v>
      </c>
      <c r="C106" s="22">
        <v>8121000</v>
      </c>
      <c r="D106" s="287"/>
    </row>
    <row r="107" spans="1:4" ht="12.75">
      <c r="A107" s="40" t="s">
        <v>53</v>
      </c>
      <c r="B107" s="25" t="s">
        <v>5</v>
      </c>
      <c r="C107" s="22">
        <v>4611000</v>
      </c>
      <c r="D107" s="288"/>
    </row>
    <row r="108" spans="1:4" ht="12.75">
      <c r="A108" s="41"/>
      <c r="B108" s="272" t="s">
        <v>9</v>
      </c>
      <c r="C108" s="273">
        <f>SUM(C102:C107)</f>
        <v>22694866.4</v>
      </c>
      <c r="D108" s="7"/>
    </row>
    <row r="109" spans="1:4" ht="14.25" customHeight="1">
      <c r="A109" s="41"/>
      <c r="B109" s="31"/>
      <c r="C109" s="11"/>
      <c r="D109" s="7"/>
    </row>
    <row r="110" spans="1:4" ht="15.75" thickBot="1">
      <c r="A110" s="42"/>
      <c r="B110" s="35" t="s">
        <v>80</v>
      </c>
      <c r="C110" s="36">
        <f>SUM(C59+C65+C70+C96+C108+C99)</f>
        <v>57916313.4</v>
      </c>
      <c r="D110" s="18"/>
    </row>
    <row r="111" spans="1:4" ht="12.75">
      <c r="A111" s="40"/>
      <c r="B111" s="4"/>
      <c r="C111" s="26"/>
      <c r="D111" s="19"/>
    </row>
    <row r="112" spans="1:4" ht="12.75">
      <c r="A112" s="43"/>
      <c r="B112" s="274" t="s">
        <v>52</v>
      </c>
      <c r="C112" s="275">
        <f>SUM(C48-C110)</f>
        <v>44687955.99999999</v>
      </c>
      <c r="D112" s="20"/>
    </row>
    <row r="113" spans="1:4" ht="12.75">
      <c r="A113" s="43"/>
      <c r="B113" s="8"/>
      <c r="C113" s="47"/>
      <c r="D113" s="20"/>
    </row>
    <row r="114" spans="1:4" ht="12.75">
      <c r="A114" s="39" t="s">
        <v>48</v>
      </c>
      <c r="B114" s="23" t="s">
        <v>1</v>
      </c>
      <c r="C114" s="16"/>
      <c r="D114" s="20"/>
    </row>
    <row r="115" spans="1:4" ht="12.75">
      <c r="A115" s="40" t="s">
        <v>53</v>
      </c>
      <c r="B115" s="25" t="s">
        <v>200</v>
      </c>
      <c r="C115" s="22">
        <v>2671000</v>
      </c>
      <c r="D115" s="284" t="s">
        <v>329</v>
      </c>
    </row>
    <row r="116" spans="1:4" ht="12.75">
      <c r="A116" s="40" t="s">
        <v>53</v>
      </c>
      <c r="B116" s="25" t="s">
        <v>201</v>
      </c>
      <c r="C116" s="22">
        <v>2477000</v>
      </c>
      <c r="D116" s="285"/>
    </row>
    <row r="117" spans="1:4" ht="12.75">
      <c r="A117" s="40" t="s">
        <v>53</v>
      </c>
      <c r="B117" s="25" t="s">
        <v>202</v>
      </c>
      <c r="C117" s="22">
        <v>1572000</v>
      </c>
      <c r="D117" s="285"/>
    </row>
    <row r="118" spans="1:4" ht="12.75">
      <c r="A118" s="40" t="s">
        <v>53</v>
      </c>
      <c r="B118" s="25" t="s">
        <v>203</v>
      </c>
      <c r="C118" s="22">
        <v>1570000</v>
      </c>
      <c r="D118" s="286"/>
    </row>
    <row r="119" spans="1:5" ht="13.5" thickBot="1">
      <c r="A119" s="39"/>
      <c r="B119" s="29"/>
      <c r="C119" s="30"/>
      <c r="D119" s="20"/>
      <c r="E119" s="37" t="s">
        <v>67</v>
      </c>
    </row>
    <row r="120" spans="1:7" ht="23.25" customHeight="1">
      <c r="A120" s="44" t="s">
        <v>11</v>
      </c>
      <c r="B120" s="57" t="s">
        <v>81</v>
      </c>
      <c r="C120" s="58">
        <f>SUM(C112-C115-C116-C117-C118)</f>
        <v>36397955.99999999</v>
      </c>
      <c r="D120" s="112"/>
      <c r="E120" s="289" t="s">
        <v>57</v>
      </c>
      <c r="F120" s="291" t="s">
        <v>148</v>
      </c>
      <c r="G120" s="292"/>
    </row>
    <row r="121" spans="1:7" ht="19.5" customHeight="1" thickBot="1">
      <c r="A121" s="43"/>
      <c r="B121" s="14" t="s">
        <v>82</v>
      </c>
      <c r="C121" s="10"/>
      <c r="D121" s="112"/>
      <c r="E121" s="290"/>
      <c r="F121" s="291"/>
      <c r="G121" s="292"/>
    </row>
    <row r="122" spans="1:5" ht="11.25" customHeight="1">
      <c r="A122" s="52"/>
      <c r="B122" s="25"/>
      <c r="C122" s="22"/>
      <c r="D122" s="113"/>
      <c r="E122" s="119"/>
    </row>
    <row r="123" spans="1:5" ht="11.25" customHeight="1">
      <c r="A123" s="52"/>
      <c r="B123" s="187" t="s">
        <v>83</v>
      </c>
      <c r="C123" s="188"/>
      <c r="D123" s="113"/>
      <c r="E123" s="241"/>
    </row>
    <row r="124" spans="1:5" ht="12.75">
      <c r="A124" s="51" t="s">
        <v>49</v>
      </c>
      <c r="B124" s="257" t="s">
        <v>63</v>
      </c>
      <c r="C124" s="27">
        <v>1000000</v>
      </c>
      <c r="D124" s="113"/>
      <c r="E124" s="242">
        <v>1000000</v>
      </c>
    </row>
    <row r="125" spans="1:5" ht="12.75">
      <c r="A125" s="51" t="s">
        <v>49</v>
      </c>
      <c r="B125" s="25" t="s">
        <v>84</v>
      </c>
      <c r="C125" s="27">
        <v>21000000</v>
      </c>
      <c r="D125" s="114"/>
      <c r="E125" s="276"/>
    </row>
    <row r="126" spans="1:5" ht="12.75">
      <c r="A126" s="51"/>
      <c r="B126" s="97" t="s">
        <v>9</v>
      </c>
      <c r="C126" s="190">
        <f>SUM(C124:C125)</f>
        <v>22000000</v>
      </c>
      <c r="D126" s="114"/>
      <c r="E126" s="276"/>
    </row>
    <row r="127" spans="1:5" ht="12.75">
      <c r="A127" s="51"/>
      <c r="B127" s="25"/>
      <c r="C127" s="27"/>
      <c r="D127" s="114"/>
      <c r="E127" s="276"/>
    </row>
    <row r="128" spans="1:5" ht="13.5" customHeight="1">
      <c r="A128" s="51"/>
      <c r="B128" s="187" t="s">
        <v>7</v>
      </c>
      <c r="C128" s="188"/>
      <c r="D128" s="115"/>
      <c r="E128" s="276"/>
    </row>
    <row r="129" spans="1:5" ht="13.5" customHeight="1">
      <c r="A129" s="51" t="s">
        <v>140</v>
      </c>
      <c r="B129" s="258" t="s">
        <v>147</v>
      </c>
      <c r="C129" s="15">
        <v>11354956</v>
      </c>
      <c r="D129" s="115"/>
      <c r="E129" s="242">
        <v>11354956</v>
      </c>
    </row>
    <row r="130" spans="1:5" ht="12.75">
      <c r="A130" s="51"/>
      <c r="B130" s="97" t="s">
        <v>9</v>
      </c>
      <c r="C130" s="190">
        <f>SUM(C129:C129)</f>
        <v>11354956</v>
      </c>
      <c r="D130" s="113"/>
      <c r="E130" s="276"/>
    </row>
    <row r="131" spans="1:5" ht="12.75">
      <c r="A131" s="51"/>
      <c r="B131" s="97"/>
      <c r="C131" s="47"/>
      <c r="D131" s="113"/>
      <c r="E131" s="276"/>
    </row>
    <row r="132" spans="1:5" ht="12.75">
      <c r="A132" s="98"/>
      <c r="B132" s="187" t="s">
        <v>50</v>
      </c>
      <c r="C132" s="188"/>
      <c r="D132" s="113"/>
      <c r="E132" s="276"/>
    </row>
    <row r="133" spans="1:5" ht="12.75">
      <c r="A133" s="39" t="s">
        <v>289</v>
      </c>
      <c r="B133" s="257" t="s">
        <v>290</v>
      </c>
      <c r="C133" s="10">
        <v>1160000</v>
      </c>
      <c r="D133" s="116" t="s">
        <v>291</v>
      </c>
      <c r="E133" s="242">
        <v>1160000</v>
      </c>
    </row>
    <row r="134" spans="1:5" ht="12.75">
      <c r="A134" s="39" t="s">
        <v>189</v>
      </c>
      <c r="B134" s="257" t="s">
        <v>292</v>
      </c>
      <c r="C134" s="10">
        <v>43000</v>
      </c>
      <c r="D134" s="116"/>
      <c r="E134" s="242">
        <v>43000</v>
      </c>
    </row>
    <row r="135" spans="1:5" ht="13.5" thickBot="1">
      <c r="A135" s="42" t="s">
        <v>153</v>
      </c>
      <c r="B135" s="259" t="s">
        <v>293</v>
      </c>
      <c r="C135" s="107">
        <v>146000</v>
      </c>
      <c r="D135" s="118"/>
      <c r="E135" s="242">
        <v>146000</v>
      </c>
    </row>
    <row r="136" spans="1:5" ht="12.75">
      <c r="A136" s="40" t="s">
        <v>184</v>
      </c>
      <c r="B136" s="105" t="s">
        <v>294</v>
      </c>
      <c r="C136" s="106">
        <v>714000</v>
      </c>
      <c r="D136" s="117"/>
      <c r="E136" s="276"/>
    </row>
    <row r="137" spans="1:5" ht="12.75">
      <c r="A137" s="39" t="s">
        <v>153</v>
      </c>
      <c r="B137" s="56" t="s">
        <v>295</v>
      </c>
      <c r="C137" s="99">
        <v>5000000</v>
      </c>
      <c r="D137" s="116" t="s">
        <v>296</v>
      </c>
      <c r="E137" s="276"/>
    </row>
    <row r="138" spans="1:5" ht="12.75">
      <c r="A138" s="39" t="s">
        <v>153</v>
      </c>
      <c r="B138" s="56" t="s">
        <v>297</v>
      </c>
      <c r="C138" s="99">
        <v>4633000</v>
      </c>
      <c r="D138" s="116"/>
      <c r="E138" s="276"/>
    </row>
    <row r="139" spans="1:5" ht="12.75">
      <c r="A139" s="39" t="s">
        <v>153</v>
      </c>
      <c r="B139" s="56" t="s">
        <v>298</v>
      </c>
      <c r="C139" s="99"/>
      <c r="D139" s="116"/>
      <c r="E139" s="276"/>
    </row>
    <row r="140" spans="1:5" ht="12.75">
      <c r="A140" s="39" t="s">
        <v>172</v>
      </c>
      <c r="B140" s="1" t="s">
        <v>299</v>
      </c>
      <c r="C140" s="16"/>
      <c r="D140" s="116"/>
      <c r="E140" s="276"/>
    </row>
    <row r="141" spans="1:5" ht="12.75">
      <c r="A141" s="39" t="s">
        <v>182</v>
      </c>
      <c r="B141" s="1" t="s">
        <v>300</v>
      </c>
      <c r="C141" s="16"/>
      <c r="D141" s="116"/>
      <c r="E141" s="276"/>
    </row>
    <row r="142" spans="1:5" ht="12.75">
      <c r="A142" s="39" t="s">
        <v>156</v>
      </c>
      <c r="B142" s="1" t="s">
        <v>301</v>
      </c>
      <c r="C142" s="16"/>
      <c r="D142" s="116"/>
      <c r="E142" s="276"/>
    </row>
    <row r="143" spans="1:5" ht="12.75">
      <c r="A143" s="39" t="s">
        <v>189</v>
      </c>
      <c r="B143" s="1" t="s">
        <v>302</v>
      </c>
      <c r="C143" s="16">
        <v>10891000</v>
      </c>
      <c r="D143" s="116"/>
      <c r="E143" s="276"/>
    </row>
    <row r="144" spans="1:5" ht="12.75">
      <c r="A144" s="39" t="s">
        <v>168</v>
      </c>
      <c r="B144" s="1" t="s">
        <v>303</v>
      </c>
      <c r="C144" s="16">
        <v>850000</v>
      </c>
      <c r="D144" s="116"/>
      <c r="E144" s="276"/>
    </row>
    <row r="145" spans="1:5" ht="12.75">
      <c r="A145" s="39" t="s">
        <v>182</v>
      </c>
      <c r="B145" s="1" t="s">
        <v>304</v>
      </c>
      <c r="C145" s="16">
        <v>390000</v>
      </c>
      <c r="D145" s="116"/>
      <c r="E145" s="276"/>
    </row>
    <row r="146" spans="1:5" ht="12.75">
      <c r="A146" s="39" t="s">
        <v>153</v>
      </c>
      <c r="B146" s="257" t="s">
        <v>305</v>
      </c>
      <c r="C146" s="16">
        <v>17300000</v>
      </c>
      <c r="D146" s="116"/>
      <c r="E146" s="242">
        <v>17300000</v>
      </c>
    </row>
    <row r="147" spans="1:5" ht="12.75">
      <c r="A147" s="39" t="s">
        <v>172</v>
      </c>
      <c r="B147" s="1" t="s">
        <v>306</v>
      </c>
      <c r="C147" s="16">
        <v>1500000</v>
      </c>
      <c r="D147" s="116"/>
      <c r="E147" s="276"/>
    </row>
    <row r="148" spans="1:5" ht="12.75">
      <c r="A148" s="39" t="s">
        <v>49</v>
      </c>
      <c r="B148" s="1" t="s">
        <v>307</v>
      </c>
      <c r="C148" s="16">
        <v>220000</v>
      </c>
      <c r="D148" s="116"/>
      <c r="E148" s="276"/>
    </row>
    <row r="149" spans="1:5" ht="12.75">
      <c r="A149" s="39" t="s">
        <v>140</v>
      </c>
      <c r="B149" s="1" t="s">
        <v>308</v>
      </c>
      <c r="C149" s="16">
        <v>1940000</v>
      </c>
      <c r="D149" s="116"/>
      <c r="E149" s="276"/>
    </row>
    <row r="150" spans="1:5" ht="12.75">
      <c r="A150" s="39" t="s">
        <v>309</v>
      </c>
      <c r="B150" s="1" t="s">
        <v>310</v>
      </c>
      <c r="C150" s="16">
        <v>150000</v>
      </c>
      <c r="D150" s="116"/>
      <c r="E150" s="276"/>
    </row>
    <row r="151" spans="1:5" ht="12.75">
      <c r="A151" s="39" t="s">
        <v>311</v>
      </c>
      <c r="B151" s="1" t="s">
        <v>312</v>
      </c>
      <c r="C151" s="16">
        <v>816000</v>
      </c>
      <c r="D151" s="116"/>
      <c r="E151" s="276"/>
    </row>
    <row r="152" spans="1:5" ht="12.75">
      <c r="A152" s="39" t="s">
        <v>313</v>
      </c>
      <c r="B152" s="257" t="s">
        <v>314</v>
      </c>
      <c r="C152" s="16">
        <v>180000</v>
      </c>
      <c r="D152" s="116"/>
      <c r="E152" s="242">
        <v>180000</v>
      </c>
    </row>
    <row r="153" spans="1:5" ht="12.75">
      <c r="A153" s="39" t="s">
        <v>313</v>
      </c>
      <c r="B153" s="257" t="s">
        <v>315</v>
      </c>
      <c r="C153" s="16">
        <v>101000</v>
      </c>
      <c r="D153" s="116"/>
      <c r="E153" s="242">
        <v>101000</v>
      </c>
    </row>
    <row r="154" spans="1:5" ht="12.75">
      <c r="A154" s="39" t="s">
        <v>175</v>
      </c>
      <c r="B154" s="257" t="s">
        <v>316</v>
      </c>
      <c r="C154" s="16">
        <v>100000</v>
      </c>
      <c r="D154" s="116"/>
      <c r="E154" s="242">
        <v>100000</v>
      </c>
    </row>
    <row r="155" spans="1:5" ht="12.75">
      <c r="A155" s="39" t="s">
        <v>168</v>
      </c>
      <c r="B155" s="257" t="s">
        <v>318</v>
      </c>
      <c r="C155" s="16">
        <v>91000</v>
      </c>
      <c r="D155" s="116"/>
      <c r="E155" s="242">
        <v>91000</v>
      </c>
    </row>
    <row r="156" spans="1:5" ht="12.75">
      <c r="A156" s="39" t="s">
        <v>168</v>
      </c>
      <c r="B156" s="257" t="s">
        <v>317</v>
      </c>
      <c r="C156" s="16">
        <v>800000</v>
      </c>
      <c r="D156" s="116"/>
      <c r="E156" s="242">
        <v>800000</v>
      </c>
    </row>
    <row r="157" spans="1:5" ht="12.75">
      <c r="A157" s="39" t="s">
        <v>309</v>
      </c>
      <c r="B157" s="1" t="s">
        <v>319</v>
      </c>
      <c r="C157" s="16">
        <v>50000</v>
      </c>
      <c r="D157" s="116"/>
      <c r="E157" s="276"/>
    </row>
    <row r="158" spans="1:5" ht="12.75">
      <c r="A158" s="39" t="s">
        <v>153</v>
      </c>
      <c r="B158" s="260" t="s">
        <v>327</v>
      </c>
      <c r="C158" s="261">
        <v>2742000</v>
      </c>
      <c r="D158" s="116"/>
      <c r="E158" s="242">
        <v>2742000</v>
      </c>
    </row>
    <row r="159" spans="1:5" ht="12.75">
      <c r="A159" s="39"/>
      <c r="B159" s="95" t="s">
        <v>40</v>
      </c>
      <c r="C159" s="190">
        <f>SUM(C133:C158)</f>
        <v>49817000</v>
      </c>
      <c r="D159" s="116"/>
      <c r="E159" s="276"/>
    </row>
    <row r="160" spans="1:5" ht="12.75">
      <c r="A160" s="39"/>
      <c r="B160" s="95"/>
      <c r="C160" s="231"/>
      <c r="D160" s="116"/>
      <c r="E160" s="276"/>
    </row>
    <row r="161" spans="1:5" ht="12.75">
      <c r="A161" s="39"/>
      <c r="B161" s="187" t="s">
        <v>274</v>
      </c>
      <c r="C161" s="190"/>
      <c r="D161" s="116"/>
      <c r="E161" s="276"/>
    </row>
    <row r="162" spans="1:5" ht="12.75">
      <c r="A162" s="39" t="s">
        <v>175</v>
      </c>
      <c r="B162" s="258" t="s">
        <v>275</v>
      </c>
      <c r="C162" s="232">
        <v>1300000</v>
      </c>
      <c r="D162" s="116" t="s">
        <v>276</v>
      </c>
      <c r="E162" s="242">
        <v>1300000</v>
      </c>
    </row>
    <row r="163" spans="1:5" ht="12.75">
      <c r="A163" s="39" t="s">
        <v>175</v>
      </c>
      <c r="B163" s="258" t="s">
        <v>277</v>
      </c>
      <c r="C163" s="232">
        <v>80000</v>
      </c>
      <c r="D163" s="116"/>
      <c r="E163" s="242">
        <v>80000</v>
      </c>
    </row>
    <row r="164" spans="1:5" ht="12.75">
      <c r="A164" s="39"/>
      <c r="B164" s="95" t="s">
        <v>9</v>
      </c>
      <c r="C164" s="190">
        <f>SUM(C162:C163)</f>
        <v>1380000</v>
      </c>
      <c r="D164" s="116"/>
      <c r="E164" s="276"/>
    </row>
    <row r="165" spans="1:5" ht="12.75">
      <c r="A165" s="39"/>
      <c r="B165" s="95"/>
      <c r="C165" s="54"/>
      <c r="D165" s="116"/>
      <c r="E165" s="276"/>
    </row>
    <row r="166" spans="1:5" ht="12.75">
      <c r="A166" s="39" t="s">
        <v>48</v>
      </c>
      <c r="B166" s="187" t="s">
        <v>54</v>
      </c>
      <c r="C166" s="189"/>
      <c r="D166" s="116"/>
      <c r="E166" s="276"/>
    </row>
    <row r="167" spans="1:5" ht="12.75">
      <c r="A167" s="39" t="s">
        <v>55</v>
      </c>
      <c r="B167" s="1" t="s">
        <v>117</v>
      </c>
      <c r="C167" s="16">
        <v>300000</v>
      </c>
      <c r="D167" s="116"/>
      <c r="E167" s="276"/>
    </row>
    <row r="168" spans="1:5" ht="12.75">
      <c r="A168" s="39" t="s">
        <v>55</v>
      </c>
      <c r="B168" s="96" t="s">
        <v>118</v>
      </c>
      <c r="C168" s="16">
        <v>2322000</v>
      </c>
      <c r="D168" s="116"/>
      <c r="E168" s="276"/>
    </row>
    <row r="169" spans="1:5" ht="12.75">
      <c r="A169" s="39" t="s">
        <v>55</v>
      </c>
      <c r="B169" s="104" t="s">
        <v>119</v>
      </c>
      <c r="C169" s="16">
        <v>70000</v>
      </c>
      <c r="D169" s="116"/>
      <c r="E169" s="276"/>
    </row>
    <row r="170" spans="1:5" ht="12.75">
      <c r="A170" s="39" t="s">
        <v>55</v>
      </c>
      <c r="B170" s="104" t="s">
        <v>120</v>
      </c>
      <c r="C170" s="16">
        <v>273000</v>
      </c>
      <c r="D170" s="116"/>
      <c r="E170" s="276"/>
    </row>
    <row r="171" spans="1:5" ht="12.75">
      <c r="A171" s="39" t="s">
        <v>55</v>
      </c>
      <c r="B171" s="104" t="s">
        <v>121</v>
      </c>
      <c r="C171" s="16">
        <v>273000</v>
      </c>
      <c r="D171" s="116"/>
      <c r="E171" s="276"/>
    </row>
    <row r="172" spans="1:5" ht="12.75">
      <c r="A172" s="51" t="s">
        <v>55</v>
      </c>
      <c r="B172" s="56" t="s">
        <v>122</v>
      </c>
      <c r="C172" s="22">
        <v>84000</v>
      </c>
      <c r="D172" s="116"/>
      <c r="E172" s="276"/>
    </row>
    <row r="173" spans="1:5" ht="12.75">
      <c r="A173" s="51" t="s">
        <v>55</v>
      </c>
      <c r="B173" s="56" t="s">
        <v>123</v>
      </c>
      <c r="C173" s="22">
        <v>52000</v>
      </c>
      <c r="D173" s="116"/>
      <c r="E173" s="276"/>
    </row>
    <row r="174" spans="1:5" ht="12.75">
      <c r="A174" s="51" t="s">
        <v>55</v>
      </c>
      <c r="B174" s="56" t="s">
        <v>124</v>
      </c>
      <c r="C174" s="22">
        <v>4087000</v>
      </c>
      <c r="D174" s="116"/>
      <c r="E174" s="276"/>
    </row>
    <row r="175" spans="1:5" ht="12.75">
      <c r="A175" s="51" t="s">
        <v>55</v>
      </c>
      <c r="B175" s="56" t="s">
        <v>125</v>
      </c>
      <c r="C175" s="22">
        <v>80000</v>
      </c>
      <c r="D175" s="116"/>
      <c r="E175" s="276"/>
    </row>
    <row r="176" spans="1:5" ht="12.75">
      <c r="A176" s="51" t="s">
        <v>51</v>
      </c>
      <c r="B176" s="56" t="s">
        <v>126</v>
      </c>
      <c r="C176" s="22">
        <v>9000</v>
      </c>
      <c r="D176" s="116"/>
      <c r="E176" s="276"/>
    </row>
    <row r="177" spans="1:5" ht="12.75">
      <c r="A177" s="51" t="s">
        <v>51</v>
      </c>
      <c r="B177" s="56" t="s">
        <v>127</v>
      </c>
      <c r="C177" s="22">
        <v>675000</v>
      </c>
      <c r="D177" s="116"/>
      <c r="E177" s="276"/>
    </row>
    <row r="178" spans="1:5" ht="12.75">
      <c r="A178" s="51" t="s">
        <v>51</v>
      </c>
      <c r="B178" s="56" t="s">
        <v>128</v>
      </c>
      <c r="C178" s="22">
        <v>530000</v>
      </c>
      <c r="D178" s="116"/>
      <c r="E178" s="277"/>
    </row>
    <row r="179" spans="1:5" ht="12.75">
      <c r="A179" s="51" t="s">
        <v>51</v>
      </c>
      <c r="B179" s="56" t="s">
        <v>129</v>
      </c>
      <c r="C179" s="22">
        <v>75000</v>
      </c>
      <c r="D179" s="116"/>
      <c r="E179" s="277"/>
    </row>
    <row r="180" spans="1:5" ht="12.75">
      <c r="A180" s="51" t="s">
        <v>51</v>
      </c>
      <c r="B180" s="56" t="s">
        <v>130</v>
      </c>
      <c r="C180" s="22">
        <v>10000</v>
      </c>
      <c r="D180" s="116"/>
      <c r="E180" s="277"/>
    </row>
    <row r="181" spans="1:5" ht="12.75">
      <c r="A181" s="51" t="s">
        <v>51</v>
      </c>
      <c r="B181" s="56" t="s">
        <v>131</v>
      </c>
      <c r="C181" s="22">
        <v>303000</v>
      </c>
      <c r="D181" s="116"/>
      <c r="E181" s="277"/>
    </row>
    <row r="182" spans="1:5" ht="12.75">
      <c r="A182" s="51" t="s">
        <v>51</v>
      </c>
      <c r="B182" s="56" t="s">
        <v>132</v>
      </c>
      <c r="C182" s="22">
        <v>720000</v>
      </c>
      <c r="D182" s="116"/>
      <c r="E182" s="277"/>
    </row>
    <row r="183" spans="1:5" ht="12.75">
      <c r="A183" s="51" t="s">
        <v>51</v>
      </c>
      <c r="B183" s="56" t="s">
        <v>133</v>
      </c>
      <c r="C183" s="22">
        <v>6000</v>
      </c>
      <c r="D183" s="116"/>
      <c r="E183" s="277"/>
    </row>
    <row r="184" spans="1:5" ht="12.75">
      <c r="A184" s="51" t="s">
        <v>51</v>
      </c>
      <c r="B184" s="56" t="s">
        <v>134</v>
      </c>
      <c r="C184" s="22">
        <v>71000</v>
      </c>
      <c r="D184" s="116"/>
      <c r="E184" s="277"/>
    </row>
    <row r="185" spans="1:5" ht="12.75">
      <c r="A185" s="51" t="s">
        <v>51</v>
      </c>
      <c r="B185" s="56" t="s">
        <v>135</v>
      </c>
      <c r="C185" s="22">
        <v>255000</v>
      </c>
      <c r="D185" s="116"/>
      <c r="E185" s="277"/>
    </row>
    <row r="186" spans="1:5" ht="12.75">
      <c r="A186" s="51" t="s">
        <v>51</v>
      </c>
      <c r="B186" s="56" t="s">
        <v>136</v>
      </c>
      <c r="C186" s="22">
        <v>600000</v>
      </c>
      <c r="D186" s="116"/>
      <c r="E186" s="277"/>
    </row>
    <row r="187" spans="1:5" ht="12.75">
      <c r="A187" s="51" t="s">
        <v>51</v>
      </c>
      <c r="B187" s="56" t="s">
        <v>137</v>
      </c>
      <c r="C187" s="22">
        <v>20000</v>
      </c>
      <c r="D187" s="116"/>
      <c r="E187" s="277"/>
    </row>
    <row r="188" spans="1:5" ht="12.75">
      <c r="A188" s="51" t="s">
        <v>138</v>
      </c>
      <c r="B188" s="56" t="s">
        <v>139</v>
      </c>
      <c r="C188" s="22">
        <v>1100000</v>
      </c>
      <c r="D188" s="116"/>
      <c r="E188" s="277"/>
    </row>
    <row r="189" spans="1:5" ht="12.75">
      <c r="A189" s="51"/>
      <c r="B189" s="97" t="s">
        <v>40</v>
      </c>
      <c r="C189" s="190">
        <f>SUM(C167:C188)</f>
        <v>11915000</v>
      </c>
      <c r="D189" s="116"/>
      <c r="E189" s="277"/>
    </row>
    <row r="190" spans="1:5" ht="13.5" thickBot="1">
      <c r="A190" s="51"/>
      <c r="B190" s="97"/>
      <c r="C190" s="180"/>
      <c r="D190" s="116"/>
      <c r="E190" s="278"/>
    </row>
    <row r="191" spans="1:5" ht="15.75" thickBot="1">
      <c r="A191" s="39"/>
      <c r="B191" s="59" t="s">
        <v>85</v>
      </c>
      <c r="C191" s="60">
        <f>SUM(C126+C130+C159+C164+C189)</f>
        <v>96466956</v>
      </c>
      <c r="D191" s="116"/>
      <c r="E191" s="243">
        <f>SUM(E124:E189)</f>
        <v>36397956</v>
      </c>
    </row>
    <row r="192" spans="1:5" ht="18.75" customHeight="1">
      <c r="A192" s="108"/>
      <c r="B192" s="120" t="s">
        <v>86</v>
      </c>
      <c r="C192" s="121">
        <f>C120</f>
        <v>36397955.99999999</v>
      </c>
      <c r="D192" s="122"/>
      <c r="E192" s="123">
        <f>C120</f>
        <v>36397955.99999999</v>
      </c>
    </row>
    <row r="193" spans="1:7" ht="12.75">
      <c r="A193" s="108"/>
      <c r="B193" s="124" t="s">
        <v>56</v>
      </c>
      <c r="C193" s="192">
        <f>C192-C191</f>
        <v>-60069000.00000001</v>
      </c>
      <c r="D193" s="126"/>
      <c r="E193" s="125">
        <f>E192-E191</f>
        <v>0</v>
      </c>
      <c r="F193" s="279" t="s">
        <v>323</v>
      </c>
      <c r="G193" s="279"/>
    </row>
    <row r="194" spans="1:4" ht="15">
      <c r="A194" s="108"/>
      <c r="B194" s="110"/>
      <c r="C194" s="111"/>
      <c r="D194" s="109"/>
    </row>
    <row r="195" spans="3:4" ht="12.75">
      <c r="C195" s="9"/>
      <c r="D195" s="5"/>
    </row>
    <row r="196" spans="1:4" ht="12.75">
      <c r="A196" s="45"/>
      <c r="B196" s="21" t="s">
        <v>8</v>
      </c>
      <c r="C196" s="12"/>
      <c r="D196" s="295" t="s">
        <v>333</v>
      </c>
    </row>
    <row r="197" spans="1:4" ht="12.75">
      <c r="A197" s="45"/>
      <c r="B197" s="3" t="s">
        <v>278</v>
      </c>
      <c r="C197" s="12"/>
      <c r="D197" s="5"/>
    </row>
    <row r="198" spans="1:4" ht="12.75">
      <c r="A198" s="45"/>
      <c r="B198" s="256" t="s">
        <v>328</v>
      </c>
      <c r="C198" s="12"/>
      <c r="D198" s="5"/>
    </row>
    <row r="199" spans="2:3" ht="12.75">
      <c r="B199" s="256" t="s">
        <v>330</v>
      </c>
      <c r="C199" s="46"/>
    </row>
    <row r="200" spans="1:3" ht="12.75">
      <c r="A200" s="48"/>
      <c r="B200" s="49"/>
      <c r="C200" s="50"/>
    </row>
    <row r="201" spans="1:3" ht="12.75">
      <c r="A201" s="48"/>
      <c r="B201" s="49"/>
      <c r="C201" s="49"/>
    </row>
    <row r="202" spans="1:3" ht="12.75">
      <c r="A202" s="48"/>
      <c r="B202" s="49"/>
      <c r="C202" s="49"/>
    </row>
  </sheetData>
  <sheetProtection/>
  <mergeCells count="7">
    <mergeCell ref="F193:G193"/>
    <mergeCell ref="A4:B4"/>
    <mergeCell ref="A48:B48"/>
    <mergeCell ref="D115:D118"/>
    <mergeCell ref="D105:D107"/>
    <mergeCell ref="E120:E121"/>
    <mergeCell ref="F120:G121"/>
  </mergeCells>
  <printOptions/>
  <pageMargins left="0.787401575" right="0.787401575" top="0.984251969" bottom="0.984251969" header="0.4921259845" footer="0.49212598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6.125" style="0" customWidth="1"/>
    <col min="2" max="2" width="44.875" style="0" customWidth="1"/>
    <col min="3" max="3" width="18.375" style="0" customWidth="1"/>
    <col min="4" max="4" width="29.375" style="0" customWidth="1"/>
  </cols>
  <sheetData>
    <row r="2" spans="1:5" ht="27" customHeight="1" thickBot="1">
      <c r="A2" s="293" t="s">
        <v>87</v>
      </c>
      <c r="B2" s="293"/>
      <c r="C2" s="293"/>
      <c r="D2" s="127"/>
      <c r="E2" s="127"/>
    </row>
    <row r="3" spans="1:4" ht="16.5" thickBot="1">
      <c r="A3" s="128"/>
      <c r="B3" s="294" t="s">
        <v>58</v>
      </c>
      <c r="C3" s="294"/>
      <c r="D3" s="129"/>
    </row>
    <row r="4" spans="1:4" ht="30.75" thickBot="1">
      <c r="A4" s="130" t="s">
        <v>59</v>
      </c>
      <c r="B4" s="131" t="s">
        <v>60</v>
      </c>
      <c r="C4" s="132" t="s">
        <v>61</v>
      </c>
      <c r="D4" s="133" t="s">
        <v>62</v>
      </c>
    </row>
    <row r="5" spans="1:4" ht="23.25" customHeight="1" thickTop="1">
      <c r="A5" s="152">
        <v>3639</v>
      </c>
      <c r="B5" s="153" t="s">
        <v>88</v>
      </c>
      <c r="C5" s="154">
        <v>1000000</v>
      </c>
      <c r="D5" s="136"/>
    </row>
    <row r="6" spans="1:4" ht="21.75" customHeight="1">
      <c r="A6" s="152">
        <v>3639</v>
      </c>
      <c r="B6" s="153" t="s">
        <v>84</v>
      </c>
      <c r="C6" s="154">
        <v>21000000</v>
      </c>
      <c r="D6" s="136"/>
    </row>
    <row r="7" spans="1:4" ht="13.5" thickBot="1">
      <c r="A7" s="134"/>
      <c r="B7" s="3"/>
      <c r="C7" s="135"/>
      <c r="D7" s="136"/>
    </row>
    <row r="8" spans="1:4" ht="15.75" thickBot="1">
      <c r="A8" s="137" t="s">
        <v>64</v>
      </c>
      <c r="B8" s="81"/>
      <c r="C8" s="138">
        <f>SUM(C5:C7)</f>
        <v>22000000</v>
      </c>
      <c r="D8" s="139"/>
    </row>
    <row r="10" spans="1:2" ht="12.75">
      <c r="A10" t="s">
        <v>65</v>
      </c>
      <c r="B10" s="140">
        <v>43109</v>
      </c>
    </row>
    <row r="11" spans="1:2" ht="12.75">
      <c r="A11" t="s">
        <v>66</v>
      </c>
      <c r="B11" s="141" t="s">
        <v>89</v>
      </c>
    </row>
  </sheetData>
  <sheetProtection/>
  <mergeCells count="2">
    <mergeCell ref="A2:C2"/>
    <mergeCell ref="B3:C3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16.125" style="0" customWidth="1"/>
    <col min="2" max="2" width="41.125" style="0" customWidth="1"/>
    <col min="3" max="3" width="15.75390625" style="0" customWidth="1"/>
    <col min="4" max="4" width="29.375" style="0" customWidth="1"/>
  </cols>
  <sheetData>
    <row r="2" spans="1:5" ht="19.5" thickBot="1">
      <c r="A2" s="293" t="s">
        <v>87</v>
      </c>
      <c r="B2" s="293"/>
      <c r="C2" s="293"/>
      <c r="D2" s="127"/>
      <c r="E2" s="127"/>
    </row>
    <row r="3" spans="1:4" ht="16.5" thickBot="1">
      <c r="A3" s="128"/>
      <c r="B3" s="294" t="s">
        <v>68</v>
      </c>
      <c r="C3" s="294"/>
      <c r="D3" s="129"/>
    </row>
    <row r="4" spans="1:4" ht="30.75" thickBot="1">
      <c r="A4" s="130" t="s">
        <v>59</v>
      </c>
      <c r="B4" s="131" t="s">
        <v>60</v>
      </c>
      <c r="C4" s="132" t="s">
        <v>61</v>
      </c>
      <c r="D4" s="133" t="s">
        <v>62</v>
      </c>
    </row>
    <row r="5" spans="1:4" ht="38.25" customHeight="1" thickTop="1">
      <c r="A5" s="181" t="s">
        <v>143</v>
      </c>
      <c r="B5" s="182" t="s">
        <v>144</v>
      </c>
      <c r="C5" s="183">
        <v>11354956</v>
      </c>
      <c r="D5" s="185" t="s">
        <v>145</v>
      </c>
    </row>
    <row r="6" spans="1:4" ht="30" customHeight="1">
      <c r="A6" s="134"/>
      <c r="B6" s="3"/>
      <c r="C6" s="147"/>
      <c r="D6" s="136"/>
    </row>
    <row r="7" spans="1:4" ht="12.75">
      <c r="A7" s="134"/>
      <c r="B7" s="3"/>
      <c r="C7" s="147"/>
      <c r="D7" s="136"/>
    </row>
    <row r="8" spans="1:4" ht="13.5" thickBot="1">
      <c r="A8" s="134"/>
      <c r="B8" s="3"/>
      <c r="C8" s="147"/>
      <c r="D8" s="136"/>
    </row>
    <row r="9" spans="1:4" ht="15.75" thickBot="1">
      <c r="A9" s="137" t="s">
        <v>64</v>
      </c>
      <c r="B9" s="81"/>
      <c r="C9" s="184">
        <f>SUM(C5:C8)</f>
        <v>11354956</v>
      </c>
      <c r="D9" s="139"/>
    </row>
    <row r="11" spans="1:2" ht="12.75">
      <c r="A11" t="s">
        <v>65</v>
      </c>
      <c r="B11" s="140">
        <v>43110</v>
      </c>
    </row>
    <row r="12" spans="1:2" ht="12.75">
      <c r="A12" t="s">
        <v>66</v>
      </c>
      <c r="B12" t="s">
        <v>146</v>
      </c>
    </row>
    <row r="15" ht="12.75">
      <c r="B15" s="142"/>
    </row>
  </sheetData>
  <sheetProtection/>
  <mergeCells count="2">
    <mergeCell ref="A2:C2"/>
    <mergeCell ref="B3:C3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8.25390625" style="0" customWidth="1"/>
    <col min="2" max="2" width="60.125" style="0" customWidth="1"/>
    <col min="3" max="3" width="18.875" style="0" customWidth="1"/>
    <col min="4" max="4" width="27.375" style="0" customWidth="1"/>
  </cols>
  <sheetData>
    <row r="1" spans="1:6" ht="19.5" thickBot="1">
      <c r="A1" s="293" t="s">
        <v>205</v>
      </c>
      <c r="B1" s="293"/>
      <c r="C1" s="293"/>
      <c r="D1" s="127"/>
      <c r="E1" s="127"/>
      <c r="F1" s="127"/>
    </row>
    <row r="2" spans="1:4" ht="16.5" thickBot="1">
      <c r="A2" s="128"/>
      <c r="B2" s="294" t="s">
        <v>206</v>
      </c>
      <c r="C2" s="294"/>
      <c r="D2" s="129"/>
    </row>
    <row r="3" spans="1:4" ht="30.75" thickBot="1">
      <c r="A3" s="130" t="s">
        <v>59</v>
      </c>
      <c r="B3" s="131" t="s">
        <v>207</v>
      </c>
      <c r="C3" s="132" t="s">
        <v>61</v>
      </c>
      <c r="D3" s="133" t="s">
        <v>62</v>
      </c>
    </row>
    <row r="4" spans="1:4" ht="13.5" thickTop="1">
      <c r="A4" s="40" t="s">
        <v>153</v>
      </c>
      <c r="B4" s="198" t="s">
        <v>208</v>
      </c>
      <c r="C4" s="199">
        <v>156090</v>
      </c>
      <c r="D4" s="6" t="s">
        <v>209</v>
      </c>
    </row>
    <row r="5" spans="1:4" ht="12.75">
      <c r="A5" s="40" t="s">
        <v>162</v>
      </c>
      <c r="B5" s="198" t="s">
        <v>210</v>
      </c>
      <c r="C5" s="199">
        <v>54450</v>
      </c>
      <c r="D5" s="6" t="s">
        <v>209</v>
      </c>
    </row>
    <row r="6" spans="1:4" ht="12.75">
      <c r="A6" s="40" t="s">
        <v>166</v>
      </c>
      <c r="B6" s="198" t="s">
        <v>211</v>
      </c>
      <c r="C6" s="199">
        <v>23595</v>
      </c>
      <c r="D6" s="6" t="s">
        <v>209</v>
      </c>
    </row>
    <row r="7" spans="1:4" ht="12.75">
      <c r="A7" s="40" t="s">
        <v>168</v>
      </c>
      <c r="B7" s="198" t="s">
        <v>212</v>
      </c>
      <c r="C7" s="199">
        <v>12705</v>
      </c>
      <c r="D7" s="6" t="s">
        <v>209</v>
      </c>
    </row>
    <row r="8" spans="1:4" ht="12.75">
      <c r="A8" s="39" t="s">
        <v>156</v>
      </c>
      <c r="B8" s="198" t="s">
        <v>213</v>
      </c>
      <c r="C8" s="200">
        <v>16800000</v>
      </c>
      <c r="D8" s="6" t="s">
        <v>214</v>
      </c>
    </row>
    <row r="9" spans="1:4" ht="12.75">
      <c r="A9" s="39" t="s">
        <v>172</v>
      </c>
      <c r="B9" s="198" t="s">
        <v>215</v>
      </c>
      <c r="C9" s="200">
        <v>169000</v>
      </c>
      <c r="D9" s="6" t="s">
        <v>216</v>
      </c>
    </row>
    <row r="10" spans="1:4" ht="12.75">
      <c r="A10" s="39" t="s">
        <v>168</v>
      </c>
      <c r="B10" s="198" t="s">
        <v>217</v>
      </c>
      <c r="C10" s="200">
        <v>692000</v>
      </c>
      <c r="D10" s="6" t="s">
        <v>218</v>
      </c>
    </row>
    <row r="11" spans="1:4" ht="12.75">
      <c r="A11" s="39" t="s">
        <v>168</v>
      </c>
      <c r="B11" s="198" t="s">
        <v>219</v>
      </c>
      <c r="C11" s="200">
        <v>1520000</v>
      </c>
      <c r="D11" s="6" t="s">
        <v>216</v>
      </c>
    </row>
    <row r="12" spans="1:4" ht="12.75">
      <c r="A12" s="39" t="s">
        <v>175</v>
      </c>
      <c r="B12" s="201" t="s">
        <v>220</v>
      </c>
      <c r="C12" s="196">
        <v>3280000</v>
      </c>
      <c r="D12" s="6" t="s">
        <v>221</v>
      </c>
    </row>
    <row r="13" spans="1:4" ht="12.75">
      <c r="A13" s="40"/>
      <c r="B13" s="202" t="s">
        <v>222</v>
      </c>
      <c r="C13" s="203">
        <v>8900000</v>
      </c>
      <c r="D13" s="6" t="s">
        <v>223</v>
      </c>
    </row>
    <row r="14" spans="1:4" ht="12.75">
      <c r="A14" s="40" t="s">
        <v>153</v>
      </c>
      <c r="B14" s="202" t="s">
        <v>224</v>
      </c>
      <c r="C14" s="203"/>
      <c r="D14" s="6"/>
    </row>
    <row r="15" spans="1:4" ht="12.75">
      <c r="A15" s="40" t="s">
        <v>162</v>
      </c>
      <c r="B15" s="202" t="s">
        <v>225</v>
      </c>
      <c r="C15" s="203"/>
      <c r="D15" s="6"/>
    </row>
    <row r="16" spans="1:4" ht="12.75">
      <c r="A16" s="40" t="s">
        <v>166</v>
      </c>
      <c r="B16" s="202" t="s">
        <v>226</v>
      </c>
      <c r="C16" s="203"/>
      <c r="D16" s="6"/>
    </row>
    <row r="17" spans="1:4" ht="12.75">
      <c r="A17" s="40" t="s">
        <v>168</v>
      </c>
      <c r="B17" s="202" t="s">
        <v>227</v>
      </c>
      <c r="C17" s="203"/>
      <c r="D17" s="6" t="s">
        <v>228</v>
      </c>
    </row>
    <row r="18" spans="1:4" ht="13.5" thickBot="1">
      <c r="A18" s="42" t="s">
        <v>182</v>
      </c>
      <c r="B18" s="204" t="s">
        <v>229</v>
      </c>
      <c r="C18" s="205"/>
      <c r="D18" s="6"/>
    </row>
    <row r="19" spans="1:4" ht="12.75">
      <c r="A19" s="39" t="s">
        <v>184</v>
      </c>
      <c r="B19" s="206" t="s">
        <v>230</v>
      </c>
      <c r="C19" s="199">
        <v>500000</v>
      </c>
      <c r="D19" s="6" t="s">
        <v>216</v>
      </c>
    </row>
    <row r="20" spans="1:4" ht="12.75">
      <c r="A20" s="207">
        <v>2212</v>
      </c>
      <c r="B20" s="206" t="s">
        <v>231</v>
      </c>
      <c r="C20" s="208">
        <v>8700000</v>
      </c>
      <c r="D20" s="6" t="s">
        <v>232</v>
      </c>
    </row>
    <row r="21" spans="1:4" ht="12.75">
      <c r="A21" s="207">
        <v>2219</v>
      </c>
      <c r="B21" s="206" t="s">
        <v>233</v>
      </c>
      <c r="C21" s="208">
        <v>2400000</v>
      </c>
      <c r="D21" s="6" t="s">
        <v>216</v>
      </c>
    </row>
    <row r="22" spans="1:4" ht="12.75">
      <c r="A22" s="207">
        <v>3632</v>
      </c>
      <c r="B22" s="206" t="s">
        <v>188</v>
      </c>
      <c r="C22" s="208">
        <v>472000</v>
      </c>
      <c r="D22" s="6" t="s">
        <v>216</v>
      </c>
    </row>
    <row r="23" spans="1:4" ht="12.75">
      <c r="A23" s="207">
        <v>5311</v>
      </c>
      <c r="B23" s="206" t="s">
        <v>234</v>
      </c>
      <c r="C23" s="208">
        <v>103697</v>
      </c>
      <c r="D23" s="6" t="s">
        <v>216</v>
      </c>
    </row>
    <row r="24" spans="1:4" ht="12.75">
      <c r="A24" s="207">
        <v>3639</v>
      </c>
      <c r="B24" s="206" t="s">
        <v>235</v>
      </c>
      <c r="C24" s="208">
        <v>438000</v>
      </c>
      <c r="D24" s="209" t="s">
        <v>236</v>
      </c>
    </row>
    <row r="25" spans="1:4" ht="12.75">
      <c r="A25" s="207">
        <v>2212</v>
      </c>
      <c r="B25" s="206" t="s">
        <v>237</v>
      </c>
      <c r="C25" s="208">
        <v>80000</v>
      </c>
      <c r="D25" s="6" t="s">
        <v>216</v>
      </c>
    </row>
    <row r="26" spans="1:5" ht="13.5" thickBot="1">
      <c r="A26" s="210">
        <v>3392</v>
      </c>
      <c r="B26" s="253" t="s">
        <v>238</v>
      </c>
      <c r="C26" s="254">
        <v>585000</v>
      </c>
      <c r="D26" s="255" t="s">
        <v>239</v>
      </c>
      <c r="E26" s="249" t="s">
        <v>326</v>
      </c>
    </row>
    <row r="27" spans="1:4" ht="15.75" thickBot="1">
      <c r="A27" s="212"/>
      <c r="B27" s="213" t="s">
        <v>240</v>
      </c>
      <c r="C27" s="214">
        <f>SUM(C4:C26)</f>
        <v>44886537</v>
      </c>
      <c r="D27" s="215"/>
    </row>
    <row r="28" spans="1:4" ht="12.75">
      <c r="A28" s="216"/>
      <c r="B28" s="217"/>
      <c r="C28" s="218"/>
      <c r="D28" s="219"/>
    </row>
    <row r="29" spans="1:4" ht="12.75">
      <c r="A29" s="220"/>
      <c r="B29" s="221" t="s">
        <v>241</v>
      </c>
      <c r="C29" s="222"/>
      <c r="D29" s="223"/>
    </row>
    <row r="30" spans="1:6" ht="12.75">
      <c r="A30" s="224"/>
      <c r="B30" s="25" t="s">
        <v>242</v>
      </c>
      <c r="C30" s="225">
        <v>1160000</v>
      </c>
      <c r="D30" s="226" t="s">
        <v>243</v>
      </c>
      <c r="E30" s="49"/>
      <c r="F30" s="49"/>
    </row>
    <row r="31" spans="1:4" ht="12.75">
      <c r="A31" s="207">
        <v>5512</v>
      </c>
      <c r="B31" s="25" t="s">
        <v>244</v>
      </c>
      <c r="C31" s="225">
        <v>43000</v>
      </c>
      <c r="D31" s="209"/>
    </row>
    <row r="32" spans="1:4" ht="12.75">
      <c r="A32" s="207">
        <v>2212</v>
      </c>
      <c r="B32" s="25" t="s">
        <v>245</v>
      </c>
      <c r="C32" s="225">
        <v>146000</v>
      </c>
      <c r="D32" s="209"/>
    </row>
    <row r="33" spans="1:4" ht="12.75">
      <c r="A33" s="207">
        <v>3612</v>
      </c>
      <c r="B33" s="25" t="s">
        <v>246</v>
      </c>
      <c r="C33" s="225">
        <v>714000</v>
      </c>
      <c r="D33" s="209"/>
    </row>
    <row r="34" spans="1:4" ht="12.75">
      <c r="A34" s="207">
        <v>2212</v>
      </c>
      <c r="B34" s="25" t="s">
        <v>247</v>
      </c>
      <c r="C34" s="225">
        <v>5000000</v>
      </c>
      <c r="D34" s="209" t="s">
        <v>248</v>
      </c>
    </row>
    <row r="35" spans="1:4" ht="12.75">
      <c r="A35" s="207">
        <v>2212</v>
      </c>
      <c r="B35" s="25" t="s">
        <v>249</v>
      </c>
      <c r="C35" s="225">
        <v>4633000</v>
      </c>
      <c r="D35" s="209"/>
    </row>
    <row r="36" spans="1:4" ht="12.75">
      <c r="A36" s="207">
        <v>2212</v>
      </c>
      <c r="B36" s="25" t="s">
        <v>250</v>
      </c>
      <c r="C36" s="225"/>
      <c r="D36" s="209"/>
    </row>
    <row r="37" spans="1:4" ht="12.75">
      <c r="A37" s="207">
        <v>2212</v>
      </c>
      <c r="B37" s="25" t="s">
        <v>251</v>
      </c>
      <c r="C37" s="225"/>
      <c r="D37" s="209"/>
    </row>
    <row r="38" spans="1:4" ht="12.75">
      <c r="A38" s="207">
        <v>2321</v>
      </c>
      <c r="B38" s="25" t="s">
        <v>252</v>
      </c>
      <c r="C38" s="225"/>
      <c r="D38" s="209"/>
    </row>
    <row r="39" spans="1:4" ht="12.75">
      <c r="A39" s="207">
        <v>3412</v>
      </c>
      <c r="B39" s="25" t="s">
        <v>253</v>
      </c>
      <c r="C39" s="225"/>
      <c r="D39" s="209"/>
    </row>
    <row r="40" spans="1:4" ht="12.75">
      <c r="A40" s="207">
        <v>5512</v>
      </c>
      <c r="B40" s="25" t="s">
        <v>254</v>
      </c>
      <c r="C40" s="225">
        <v>10891000</v>
      </c>
      <c r="D40" s="209"/>
    </row>
    <row r="41" spans="1:4" ht="12.75">
      <c r="A41" s="207">
        <v>3631</v>
      </c>
      <c r="B41" s="25" t="s">
        <v>255</v>
      </c>
      <c r="C41" s="225">
        <v>850000</v>
      </c>
      <c r="D41" s="209"/>
    </row>
    <row r="42" spans="1:4" ht="12.75">
      <c r="A42" s="207">
        <v>2321</v>
      </c>
      <c r="B42" s="25" t="s">
        <v>256</v>
      </c>
      <c r="C42" s="225">
        <v>390000</v>
      </c>
      <c r="D42" s="209"/>
    </row>
    <row r="43" spans="1:4" ht="12.75">
      <c r="A43" s="207">
        <v>2212</v>
      </c>
      <c r="B43" s="25" t="s">
        <v>257</v>
      </c>
      <c r="C43" s="225">
        <v>17300000</v>
      </c>
      <c r="D43" s="209"/>
    </row>
    <row r="44" spans="1:4" ht="12.75">
      <c r="A44" s="207">
        <v>2212</v>
      </c>
      <c r="B44" s="25" t="s">
        <v>258</v>
      </c>
      <c r="C44" s="225">
        <v>1500000</v>
      </c>
      <c r="D44" s="209"/>
    </row>
    <row r="45" spans="1:4" ht="12.75">
      <c r="A45" s="207">
        <v>3639</v>
      </c>
      <c r="B45" s="25" t="s">
        <v>259</v>
      </c>
      <c r="C45" s="225">
        <v>220000</v>
      </c>
      <c r="D45" s="209"/>
    </row>
    <row r="46" spans="1:4" ht="12.75">
      <c r="A46" s="207">
        <v>6171</v>
      </c>
      <c r="B46" s="25" t="s">
        <v>260</v>
      </c>
      <c r="C46" s="225">
        <v>1940000</v>
      </c>
      <c r="D46" s="209"/>
    </row>
    <row r="47" spans="1:4" ht="12.75">
      <c r="A47" s="207">
        <v>3314</v>
      </c>
      <c r="B47" s="25" t="s">
        <v>261</v>
      </c>
      <c r="C47" s="225">
        <v>150000</v>
      </c>
      <c r="D47" s="209"/>
    </row>
    <row r="48" spans="1:4" ht="12.75">
      <c r="A48" s="207">
        <v>4351</v>
      </c>
      <c r="B48" s="25" t="s">
        <v>262</v>
      </c>
      <c r="C48" s="225">
        <v>816000</v>
      </c>
      <c r="D48" s="209"/>
    </row>
    <row r="49" spans="1:4" ht="12.75">
      <c r="A49" s="207">
        <v>3635</v>
      </c>
      <c r="B49" s="25" t="s">
        <v>263</v>
      </c>
      <c r="C49" s="225">
        <v>180000</v>
      </c>
      <c r="D49" s="209"/>
    </row>
    <row r="50" spans="1:4" ht="12.75">
      <c r="A50" s="207">
        <v>3635</v>
      </c>
      <c r="B50" s="25" t="s">
        <v>264</v>
      </c>
      <c r="C50" s="225">
        <v>101000</v>
      </c>
      <c r="D50" s="209"/>
    </row>
    <row r="51" spans="1:4" ht="12.75">
      <c r="A51" s="207">
        <v>3392</v>
      </c>
      <c r="B51" s="25" t="s">
        <v>265</v>
      </c>
      <c r="C51" s="225">
        <v>100000</v>
      </c>
      <c r="D51" s="209"/>
    </row>
    <row r="52" spans="1:4" ht="12.75">
      <c r="A52" s="207">
        <v>3631</v>
      </c>
      <c r="B52" s="25" t="s">
        <v>266</v>
      </c>
      <c r="C52" s="225">
        <v>91000</v>
      </c>
      <c r="D52" s="209"/>
    </row>
    <row r="53" spans="1:4" ht="12.75">
      <c r="A53" s="207">
        <v>3631</v>
      </c>
      <c r="B53" s="25" t="s">
        <v>267</v>
      </c>
      <c r="C53" s="225">
        <v>800000</v>
      </c>
      <c r="D53" s="209"/>
    </row>
    <row r="54" spans="1:4" ht="13.5" thickBot="1">
      <c r="A54" s="210">
        <v>3314</v>
      </c>
      <c r="B54" s="227" t="s">
        <v>268</v>
      </c>
      <c r="C54" s="228">
        <v>50000</v>
      </c>
      <c r="D54" s="211"/>
    </row>
    <row r="55" spans="1:4" ht="15.75" thickBot="1">
      <c r="A55" s="68"/>
      <c r="B55" s="229" t="s">
        <v>269</v>
      </c>
      <c r="C55" s="230">
        <f>SUM(C30:C54)</f>
        <v>47075000</v>
      </c>
      <c r="D55" s="215"/>
    </row>
    <row r="57" spans="1:2" ht="12.75">
      <c r="A57" t="s">
        <v>65</v>
      </c>
      <c r="B57" s="140">
        <v>43115</v>
      </c>
    </row>
    <row r="58" spans="1:2" ht="12.75">
      <c r="A58" t="s">
        <v>66</v>
      </c>
      <c r="B58" t="s">
        <v>270</v>
      </c>
    </row>
  </sheetData>
  <sheetProtection/>
  <mergeCells count="2">
    <mergeCell ref="A1:C1"/>
    <mergeCell ref="B2:C2"/>
  </mergeCells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11.75390625" style="0" customWidth="1"/>
    <col min="2" max="2" width="47.25390625" style="0" customWidth="1"/>
    <col min="3" max="3" width="15.25390625" style="0" customWidth="1"/>
    <col min="4" max="4" width="29.375" style="0" customWidth="1"/>
  </cols>
  <sheetData>
    <row r="1" spans="1:6" ht="26.25" customHeight="1" thickBot="1">
      <c r="A1" s="293" t="s">
        <v>87</v>
      </c>
      <c r="B1" s="293"/>
      <c r="C1" s="293"/>
      <c r="D1" s="127"/>
      <c r="E1" s="127"/>
      <c r="F1" s="127"/>
    </row>
    <row r="2" spans="1:4" ht="22.5" customHeight="1" thickBot="1">
      <c r="A2" s="128"/>
      <c r="B2" s="294" t="s">
        <v>90</v>
      </c>
      <c r="C2" s="294"/>
      <c r="D2" s="129"/>
    </row>
    <row r="3" spans="1:4" ht="27.75" customHeight="1" thickBot="1">
      <c r="A3" s="130" t="s">
        <v>59</v>
      </c>
      <c r="B3" s="131" t="s">
        <v>60</v>
      </c>
      <c r="C3" s="132" t="s">
        <v>61</v>
      </c>
      <c r="D3" s="133" t="s">
        <v>62</v>
      </c>
    </row>
    <row r="4" spans="1:4" ht="15.75" customHeight="1" thickTop="1">
      <c r="A4" s="155">
        <v>3111</v>
      </c>
      <c r="B4" s="156" t="s">
        <v>91</v>
      </c>
      <c r="C4" s="157">
        <v>300000</v>
      </c>
      <c r="D4" s="158" t="s">
        <v>92</v>
      </c>
    </row>
    <row r="5" spans="1:4" ht="17.25" customHeight="1">
      <c r="A5" s="155">
        <v>3111</v>
      </c>
      <c r="B5" s="156" t="s">
        <v>93</v>
      </c>
      <c r="C5" s="157">
        <v>2322000</v>
      </c>
      <c r="D5" s="158" t="s">
        <v>92</v>
      </c>
    </row>
    <row r="6" spans="1:4" ht="18.75" customHeight="1">
      <c r="A6" s="155">
        <v>3111</v>
      </c>
      <c r="B6" s="156" t="s">
        <v>94</v>
      </c>
      <c r="C6" s="157">
        <v>70000</v>
      </c>
      <c r="D6" s="158" t="s">
        <v>92</v>
      </c>
    </row>
    <row r="7" spans="1:4" ht="16.5" customHeight="1">
      <c r="A7" s="155">
        <v>3111</v>
      </c>
      <c r="B7" s="156" t="s">
        <v>95</v>
      </c>
      <c r="C7" s="157">
        <v>273000</v>
      </c>
      <c r="D7" s="158" t="s">
        <v>92</v>
      </c>
    </row>
    <row r="8" spans="1:4" ht="17.25" customHeight="1">
      <c r="A8" s="155">
        <v>3111</v>
      </c>
      <c r="B8" s="156" t="s">
        <v>96</v>
      </c>
      <c r="C8" s="157">
        <v>273000</v>
      </c>
      <c r="D8" s="158" t="s">
        <v>92</v>
      </c>
    </row>
    <row r="9" spans="1:4" ht="18" customHeight="1">
      <c r="A9" s="155">
        <v>3111</v>
      </c>
      <c r="B9" s="156" t="s">
        <v>97</v>
      </c>
      <c r="C9" s="157">
        <v>84000</v>
      </c>
      <c r="D9" s="158" t="s">
        <v>92</v>
      </c>
    </row>
    <row r="10" spans="1:4" ht="16.5" customHeight="1">
      <c r="A10" s="155">
        <v>3111</v>
      </c>
      <c r="B10" s="156" t="s">
        <v>98</v>
      </c>
      <c r="C10" s="157">
        <v>52000</v>
      </c>
      <c r="D10" s="158" t="s">
        <v>92</v>
      </c>
    </row>
    <row r="11" spans="1:4" ht="19.5" customHeight="1">
      <c r="A11" s="155">
        <v>3111</v>
      </c>
      <c r="B11" s="156" t="s">
        <v>99</v>
      </c>
      <c r="C11" s="157">
        <v>4087000</v>
      </c>
      <c r="D11" s="158" t="s">
        <v>92</v>
      </c>
    </row>
    <row r="12" spans="1:4" ht="18" customHeight="1">
      <c r="A12" s="159">
        <v>3111</v>
      </c>
      <c r="B12" s="160" t="s">
        <v>100</v>
      </c>
      <c r="C12" s="161">
        <v>80000</v>
      </c>
      <c r="D12" s="162" t="s">
        <v>92</v>
      </c>
    </row>
    <row r="13" spans="1:4" ht="17.25" customHeight="1">
      <c r="A13" s="163">
        <v>3113</v>
      </c>
      <c r="B13" s="164" t="s">
        <v>101</v>
      </c>
      <c r="C13" s="165">
        <v>9000</v>
      </c>
      <c r="D13" s="166" t="s">
        <v>92</v>
      </c>
    </row>
    <row r="14" spans="1:4" ht="15.75" customHeight="1">
      <c r="A14" s="163">
        <v>3113</v>
      </c>
      <c r="B14" s="164" t="s">
        <v>102</v>
      </c>
      <c r="C14" s="165">
        <v>675000</v>
      </c>
      <c r="D14" s="166" t="s">
        <v>92</v>
      </c>
    </row>
    <row r="15" spans="1:4" ht="19.5" customHeight="1">
      <c r="A15" s="163">
        <v>3113</v>
      </c>
      <c r="B15" s="164" t="s">
        <v>103</v>
      </c>
      <c r="C15" s="165">
        <v>530000</v>
      </c>
      <c r="D15" s="166" t="s">
        <v>92</v>
      </c>
    </row>
    <row r="16" spans="1:4" ht="19.5" customHeight="1">
      <c r="A16" s="167">
        <v>3113</v>
      </c>
      <c r="B16" s="168" t="s">
        <v>104</v>
      </c>
      <c r="C16" s="169">
        <v>75000</v>
      </c>
      <c r="D16" s="170" t="s">
        <v>92</v>
      </c>
    </row>
    <row r="17" spans="1:4" ht="16.5" customHeight="1">
      <c r="A17" s="171">
        <v>3113</v>
      </c>
      <c r="B17" s="172" t="s">
        <v>105</v>
      </c>
      <c r="C17" s="173">
        <v>10000</v>
      </c>
      <c r="D17" s="174" t="s">
        <v>92</v>
      </c>
    </row>
    <row r="18" spans="1:4" ht="19.5" customHeight="1">
      <c r="A18" s="171">
        <v>3113</v>
      </c>
      <c r="B18" s="172" t="s">
        <v>106</v>
      </c>
      <c r="C18" s="173">
        <v>303000</v>
      </c>
      <c r="D18" s="174" t="s">
        <v>92</v>
      </c>
    </row>
    <row r="19" spans="1:4" ht="18" customHeight="1">
      <c r="A19" s="171">
        <v>3113</v>
      </c>
      <c r="B19" s="172" t="s">
        <v>107</v>
      </c>
      <c r="C19" s="173">
        <v>720000</v>
      </c>
      <c r="D19" s="174" t="s">
        <v>92</v>
      </c>
    </row>
    <row r="20" spans="1:4" ht="17.25" customHeight="1">
      <c r="A20" s="143">
        <v>3113</v>
      </c>
      <c r="B20" s="144" t="s">
        <v>108</v>
      </c>
      <c r="C20" s="145">
        <v>6000</v>
      </c>
      <c r="D20" s="146" t="s">
        <v>92</v>
      </c>
    </row>
    <row r="21" spans="1:4" ht="18" customHeight="1">
      <c r="A21" s="143">
        <v>3113</v>
      </c>
      <c r="B21" s="144" t="s">
        <v>109</v>
      </c>
      <c r="C21" s="145">
        <v>71000</v>
      </c>
      <c r="D21" s="146" t="s">
        <v>92</v>
      </c>
    </row>
    <row r="22" spans="1:4" ht="18.75" customHeight="1">
      <c r="A22" s="143">
        <v>3113</v>
      </c>
      <c r="B22" s="144" t="s">
        <v>110</v>
      </c>
      <c r="C22" s="145">
        <v>255000</v>
      </c>
      <c r="D22" s="146" t="s">
        <v>92</v>
      </c>
    </row>
    <row r="23" spans="1:4" ht="15" customHeight="1">
      <c r="A23" s="143">
        <v>3113</v>
      </c>
      <c r="B23" s="144" t="s">
        <v>111</v>
      </c>
      <c r="C23" s="145">
        <v>600000</v>
      </c>
      <c r="D23" s="146" t="s">
        <v>92</v>
      </c>
    </row>
    <row r="24" spans="1:4" ht="16.5" customHeight="1">
      <c r="A24" s="175">
        <v>3113</v>
      </c>
      <c r="B24" s="176" t="s">
        <v>112</v>
      </c>
      <c r="C24" s="177">
        <v>20000</v>
      </c>
      <c r="D24" s="178" t="s">
        <v>92</v>
      </c>
    </row>
    <row r="25" spans="1:4" ht="18" customHeight="1" thickBot="1">
      <c r="A25" s="134">
        <v>3421</v>
      </c>
      <c r="B25" s="179" t="s">
        <v>113</v>
      </c>
      <c r="C25" s="135">
        <v>1100000</v>
      </c>
      <c r="D25" s="136" t="s">
        <v>92</v>
      </c>
    </row>
    <row r="26" spans="1:4" ht="15.75" thickBot="1">
      <c r="A26" s="137" t="s">
        <v>64</v>
      </c>
      <c r="B26" s="81"/>
      <c r="C26" s="138">
        <f>SUM(C4:C25)</f>
        <v>11915000</v>
      </c>
      <c r="D26" s="139"/>
    </row>
    <row r="28" spans="1:2" ht="12.75">
      <c r="A28" t="s">
        <v>114</v>
      </c>
      <c r="B28" s="140">
        <v>43109</v>
      </c>
    </row>
    <row r="29" spans="1:2" ht="12.75">
      <c r="A29" t="s">
        <v>66</v>
      </c>
      <c r="B29" t="s">
        <v>115</v>
      </c>
    </row>
    <row r="31" ht="12.75">
      <c r="A31" t="s">
        <v>116</v>
      </c>
    </row>
    <row r="44" ht="13.5" customHeight="1"/>
  </sheetData>
  <sheetProtection/>
  <mergeCells count="2">
    <mergeCell ref="A1:C1"/>
    <mergeCell ref="B2:C2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2018-02-02T08:34:27Z</cp:lastPrinted>
  <dcterms:created xsi:type="dcterms:W3CDTF">1997-01-24T11:07:25Z</dcterms:created>
  <dcterms:modified xsi:type="dcterms:W3CDTF">2018-02-16T07:28:01Z</dcterms:modified>
  <cp:category/>
  <cp:version/>
  <cp:contentType/>
  <cp:contentStatus/>
</cp:coreProperties>
</file>