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9420" windowHeight="4320" activeTab="0"/>
  </bookViews>
  <sheets>
    <sheet name="Finanční vypořádání 2015" sheetId="1" r:id="rId1"/>
  </sheets>
  <definedNames/>
  <calcPr fullCalcOnLoad="1"/>
</workbook>
</file>

<file path=xl/sharedStrings.xml><?xml version="1.0" encoding="utf-8"?>
<sst xmlns="http://schemas.openxmlformats.org/spreadsheetml/2006/main" count="183" uniqueCount="147">
  <si>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</si>
  <si>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</si>
  <si>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</si>
  <si>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</si>
  <si>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</si>
  <si>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</si>
  <si>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životního prostředí:</t>
  </si>
  <si>
    <t>Odbor správní:</t>
  </si>
  <si>
    <t>§ 3725</t>
  </si>
  <si>
    <t>§ 3745</t>
  </si>
  <si>
    <t>Zpracovala: Pavla Pólová</t>
  </si>
  <si>
    <t>Mezisoučet</t>
  </si>
  <si>
    <t>I.</t>
  </si>
  <si>
    <t>II.</t>
  </si>
  <si>
    <t>§ 3639</t>
  </si>
  <si>
    <t>§ 6171</t>
  </si>
  <si>
    <t>§ 6409</t>
  </si>
  <si>
    <t>§ 2310</t>
  </si>
  <si>
    <t xml:space="preserve"> odměna za třídění odpadu - EKO-KOM</t>
  </si>
  <si>
    <t>§ 3792</t>
  </si>
  <si>
    <t>§ 5512</t>
  </si>
  <si>
    <t>Odbor SMB - výkupy pozemků</t>
  </si>
  <si>
    <t>Klimatizace stará radnice</t>
  </si>
  <si>
    <t>Osvětlení K Novému světu v součinnosti s EON</t>
  </si>
  <si>
    <t>Příloha k ZÚ č. 2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</si>
  <si>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</si>
  <si>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</si>
  <si>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</si>
  <si>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</si>
  <si>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</si>
  <si>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</si>
  <si>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</si>
  <si>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</si>
  <si>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</si>
  <si>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</si>
  <si>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</si>
  <si>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</si>
  <si>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vratky dotací do státního rozpočtu </t>
  </si>
  <si>
    <t xml:space="preserve"> pasivní finanční vypořádání se SR</t>
  </si>
  <si>
    <t xml:space="preserve"> pasivní finanční vypořádání s obcemi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</si>
  <si>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</si>
  <si>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</si>
  <si>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</si>
  <si>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3)     Stavy finančních fondů obce celkem</t>
  </si>
  <si>
    <t>sociální fond</t>
  </si>
  <si>
    <t>fond rozvoje bydlení</t>
  </si>
  <si>
    <t>fond TS+bank.poplatky</t>
  </si>
  <si>
    <t>fond příjmy z pronájmů</t>
  </si>
  <si>
    <t>4)     Stav přijatých nesplac. úvěrů, PV a půjček celkem</t>
  </si>
  <si>
    <t xml:space="preserve"> přijaté půjčky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</si>
  <si>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</si>
  <si>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</si>
  <si>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</si>
  <si>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</si>
  <si>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>Finanční vypořádání a rozdělení zdrojů po FV za rok 2015</t>
  </si>
  <si>
    <t>1)    Stav finančních prostředků k 31.12.2015</t>
  </si>
  <si>
    <t xml:space="preserve"> - rozpočet 2016 (zapojení FP v rámci tř.8 financování-změna stavu)</t>
  </si>
  <si>
    <t xml:space="preserve"> - zůstatky účtů 231 k 31.12.2015</t>
  </si>
  <si>
    <t xml:space="preserve"> -FP ke zhodnocení (podílové listy + zajištěné fondy)ČP INVEST</t>
  </si>
  <si>
    <t>Převod neprofinancovaných závazků z r. 2015</t>
  </si>
  <si>
    <t>§ 2221</t>
  </si>
  <si>
    <t>opravy autobusových zastávek - převod FP opr.a udrž.</t>
  </si>
  <si>
    <t>rozšíření bezdrát.rozhlasu-převod FP varovný protipovod.systém</t>
  </si>
  <si>
    <t xml:space="preserve"> údržba a zalévání výsadeb- převod FP údržba zeleně</t>
  </si>
  <si>
    <t>údržba a zalévání výsadeb-převod FP regenerace zeleně Olší</t>
  </si>
  <si>
    <t xml:space="preserve"> ekologic.výchova a osvěta - neprofin.služby z r. 2015 Chaloupky</t>
  </si>
  <si>
    <t>Odbor SMB - oddělení majetkoprávní:</t>
  </si>
  <si>
    <t xml:space="preserve">Slovnaft - vodovodní přípojka - koupě </t>
  </si>
  <si>
    <t>drobné výkupy</t>
  </si>
  <si>
    <t xml:space="preserve"> - Rybníček, Skryja,Šula - pozemek parc.č. 55 Dol.Radslavice</t>
  </si>
  <si>
    <t xml:space="preserve"> - nesoulady v KN - koupě pozemků</t>
  </si>
  <si>
    <t xml:space="preserve"> - obec Oslavice - směna+koupě pozemků</t>
  </si>
  <si>
    <t xml:space="preserve"> - Avista - koupě pozemku na cyklostezku+most</t>
  </si>
  <si>
    <t xml:space="preserve"> - Povodí Moravy - koupě pozemku - protipovodňová opatření</t>
  </si>
  <si>
    <t xml:space="preserve"> - SŽDC - koupě pozemku parc.č. 5768/3</t>
  </si>
  <si>
    <t xml:space="preserve"> - SŽDC - koupě pozemku parc.č. 5689 a 5688/7</t>
  </si>
  <si>
    <t xml:space="preserve"> - obchvat - garáže</t>
  </si>
  <si>
    <t xml:space="preserve"> - obchvat - pozemky</t>
  </si>
  <si>
    <t>perimetrická ochrana MěÚ Velké Meziříčí</t>
  </si>
  <si>
    <t>vzdělávání v ITC Velké Meziříčí</t>
  </si>
  <si>
    <t>rozšíření metropolitní sítě Velké Meziříčí</t>
  </si>
  <si>
    <t>výměna nábytku ve 2 kancelářích - budova radnice</t>
  </si>
  <si>
    <t>repase mobilní požární techniky - TATRA T148 P-CAS</t>
  </si>
  <si>
    <t>výměna plastových oken v hasičské zbrojnici Hrbov</t>
  </si>
  <si>
    <t xml:space="preserve">  neúčelová rezerva - doplnění (stav k 20.1.2016 = 3.023 tis.Kč)</t>
  </si>
  <si>
    <t>dle rozborů míst.částí za rok 2015</t>
  </si>
  <si>
    <t>Celkem převod závazků z r. 2015</t>
  </si>
  <si>
    <t>Přebytek FP  k rozdělení do rozpočtu pro rok 2016</t>
  </si>
  <si>
    <t>dle rozpočtů míst.částí na rok 2016</t>
  </si>
  <si>
    <t xml:space="preserve"> - rozpočet m.č. Mostiště (dorovnání rozdílu do rozpočtu 2016)</t>
  </si>
  <si>
    <t xml:space="preserve"> - rozpočet m.č. Lhotky (dorovnání rozdílu do rozpočtu 2016)</t>
  </si>
  <si>
    <t xml:space="preserve"> - rozpočet m.č. Hrbov (dorovnání rozdílu do rozpočtu 2016)</t>
  </si>
  <si>
    <t xml:space="preserve"> - rozpočet m.č. Olší (dorovnání rozdílu do rozpočtu 2016)</t>
  </si>
  <si>
    <t>Volné zdroje k rozdělení celkem  v r. 2016</t>
  </si>
  <si>
    <t>Požadavky z volných zdrojů na rok 2016</t>
  </si>
  <si>
    <t>Investice města 2016</t>
  </si>
  <si>
    <t>Celkem plánované akce 2016</t>
  </si>
  <si>
    <t xml:space="preserve"> ostatní výdaje v rámci FV - ze ZBÚ na účet TSVM</t>
  </si>
  <si>
    <t>přeplatek nájemného</t>
  </si>
  <si>
    <t xml:space="preserve"> pasivní vypořádání s hospodář.činností</t>
  </si>
  <si>
    <t>nájemné z bytů</t>
  </si>
  <si>
    <t>§ 3341</t>
  </si>
  <si>
    <t>Projekt SPOD (org.107) - převod neprofin. FP projektu</t>
  </si>
  <si>
    <t>Program Erasmus+</t>
  </si>
  <si>
    <t>Projekt Mezinárodní spolupráce (parnerská města)</t>
  </si>
  <si>
    <t>Projekt Postup města VM v MA 21</t>
  </si>
  <si>
    <t>vratka dotace SPOD</t>
  </si>
  <si>
    <t>Příspěvek SVK Žďársko - vodovod Třebíčská, Hornoměstská</t>
  </si>
  <si>
    <t>§ 2321</t>
  </si>
  <si>
    <t>Příspěvek SVK Žďársko - kanalizace Třebíčská, Hornoměstská</t>
  </si>
  <si>
    <t>§ 2212</t>
  </si>
  <si>
    <t>Opravy povrchů Příční</t>
  </si>
  <si>
    <t xml:space="preserve">§ 2212 </t>
  </si>
  <si>
    <t>Opravy povrchů Křižní</t>
  </si>
  <si>
    <t>Opravy povrchů Nová</t>
  </si>
  <si>
    <t>Družstevní - dokončení po rekonstrukci vody</t>
  </si>
  <si>
    <t>§ 2219</t>
  </si>
  <si>
    <t>Františkov - chodník, parkování, cyklostezka</t>
  </si>
  <si>
    <t>Demolice areálu starých TS</t>
  </si>
  <si>
    <t>§ 3392</t>
  </si>
  <si>
    <t>Klimatizace Jupiter club</t>
  </si>
  <si>
    <t>§ 3631</t>
  </si>
  <si>
    <t>§ 3635</t>
  </si>
  <si>
    <t>Územní plán Velké Meziříčí</t>
  </si>
  <si>
    <t>dílčí etapa</t>
  </si>
  <si>
    <t>Aktualizace ÚAP (územně analytické podklady</t>
  </si>
  <si>
    <t>Stavební úpravy hasičky - projektová dokumentace</t>
  </si>
  <si>
    <t>§ 3429</t>
  </si>
  <si>
    <t>Nové hřiště za gymnáziem - podíl k investici Kraje Vysočina</t>
  </si>
  <si>
    <t>§ 3113</t>
  </si>
  <si>
    <t>Sociální zařízení u hřiště ZŠ Oslavická</t>
  </si>
  <si>
    <t>Úpravy uměleho osvětlení odb. učeben - ZŠ Školní</t>
  </si>
  <si>
    <t>§ 3314</t>
  </si>
  <si>
    <t>Městská knihovna - odlehčovací sklad</t>
  </si>
  <si>
    <t>Městská knihovna - osvětlení</t>
  </si>
  <si>
    <t>mezisoučet</t>
  </si>
  <si>
    <t>Rezerva - zaokrouhlení</t>
  </si>
  <si>
    <t>Opravy povrchů Nad Tratí - oprava komunikace</t>
  </si>
  <si>
    <t>Opravy povrchů Nad Tratí - chodníky</t>
  </si>
  <si>
    <t>Opravy na ul. Nad Tratí - veřejné osvětlení</t>
  </si>
  <si>
    <t>§ 3412</t>
  </si>
  <si>
    <t>Výměna filtrů ve strojovně na koupališti</t>
  </si>
  <si>
    <t>Dne: 29.1.2016</t>
  </si>
  <si>
    <t xml:space="preserve">Investice 2016 </t>
  </si>
  <si>
    <t>Školství a ost. PO - náklady hrazené městem</t>
  </si>
  <si>
    <t xml:space="preserve"> přijaté úvěry - zůst.nesplacených úvěrů: KB - Dyje II.</t>
  </si>
  <si>
    <t xml:space="preserve">                                  ČSOB - víceúčelový sál JC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</si>
</sst>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</numFmts>
  <fonts count="5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10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8" fillId="0" borderId="17" xfId="0" applyNumberFormat="1" applyFont="1" applyBorder="1" applyAlignment="1">
      <alignment/>
    </xf>
    <xf numFmtId="0" fontId="10" fillId="12" borderId="18" xfId="0" applyFont="1" applyFill="1" applyBorder="1" applyAlignment="1">
      <alignment/>
    </xf>
    <xf numFmtId="4" fontId="1" fillId="13" borderId="19" xfId="0" applyNumberFormat="1" applyFont="1" applyFill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12" borderId="22" xfId="0" applyFont="1" applyFill="1" applyBorder="1" applyAlignment="1">
      <alignment/>
    </xf>
    <xf numFmtId="4" fontId="1" fillId="12" borderId="2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2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11" fillId="0" borderId="11" xfId="0" applyNumberFormat="1" applyFont="1" applyBorder="1" applyAlignment="1">
      <alignment horizontal="right"/>
    </xf>
    <xf numFmtId="49" fontId="52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4" fontId="1" fillId="0" borderId="30" xfId="0" applyNumberFormat="1" applyFont="1" applyBorder="1" applyAlignment="1">
      <alignment horizontal="right"/>
    </xf>
    <xf numFmtId="49" fontId="3" fillId="0" borderId="31" xfId="0" applyNumberFormat="1" applyFont="1" applyBorder="1" applyAlignment="1">
      <alignment/>
    </xf>
    <xf numFmtId="4" fontId="1" fillId="36" borderId="32" xfId="0" applyNumberFormat="1" applyFont="1" applyFill="1" applyBorder="1" applyAlignment="1">
      <alignment horizontal="right"/>
    </xf>
    <xf numFmtId="49" fontId="3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30" xfId="0" applyBorder="1" applyAlignment="1">
      <alignment/>
    </xf>
    <xf numFmtId="4" fontId="1" fillId="0" borderId="32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35" xfId="0" applyBorder="1" applyAlignment="1">
      <alignment/>
    </xf>
    <xf numFmtId="49" fontId="2" fillId="0" borderId="33" xfId="0" applyNumberFormat="1" applyFont="1" applyBorder="1" applyAlignment="1">
      <alignment/>
    </xf>
    <xf numFmtId="4" fontId="1" fillId="0" borderId="32" xfId="0" applyNumberFormat="1" applyFont="1" applyFill="1" applyBorder="1" applyAlignment="1">
      <alignment horizontal="right"/>
    </xf>
    <xf numFmtId="49" fontId="2" fillId="0" borderId="36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7" xfId="0" applyBorder="1" applyAlignment="1">
      <alignment/>
    </xf>
    <xf numFmtId="4" fontId="0" fillId="0" borderId="37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 horizontal="right"/>
    </xf>
    <xf numFmtId="49" fontId="5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4" fontId="0" fillId="10" borderId="10" xfId="0" applyNumberFormat="1" applyFill="1" applyBorder="1" applyAlignment="1">
      <alignment horizontal="right"/>
    </xf>
    <xf numFmtId="0" fontId="13" fillId="0" borderId="13" xfId="46" applyFont="1" applyFill="1" applyBorder="1">
      <alignment/>
      <protection/>
    </xf>
    <xf numFmtId="0" fontId="2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49" fontId="3" fillId="33" borderId="13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3" fillId="13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Normální 4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zoomScaleSheetLayoutView="100" zoomScalePageLayoutView="0" workbookViewId="0" topLeftCell="A118">
      <selection activeCell="H25" sqref="H25"/>
    </sheetView>
  </sheetViews>
  <sheetFormatPr defaultColWidth="9.00390625" defaultRowHeight="12.75"/>
  <cols>
    <col min="1" max="1" width="6.75390625" style="41" customWidth="1"/>
    <col min="2" max="2" width="56.875" style="0" customWidth="1"/>
    <col min="3" max="3" width="17.875" style="0" customWidth="1"/>
    <col min="4" max="4" width="25.875" style="0" customWidth="1"/>
  </cols>
  <sheetData>
    <row r="1" spans="1:4" ht="15.75" customHeight="1">
      <c r="A1" s="69" t="s">
        <v>54</v>
      </c>
      <c r="B1" s="69"/>
      <c r="C1" s="69"/>
      <c r="D1" s="70" t="s">
        <v>24</v>
      </c>
    </row>
    <row r="2" spans="1:4" ht="15" customHeight="1" thickBot="1">
      <c r="A2" s="71"/>
      <c r="B2" s="72"/>
      <c r="C2" s="73"/>
      <c r="D2" s="74"/>
    </row>
    <row r="3" spans="1:4" ht="15" customHeight="1" thickBot="1">
      <c r="A3" s="75" t="s">
        <v>25</v>
      </c>
      <c r="B3" s="76"/>
      <c r="C3" s="77" t="s">
        <v>26</v>
      </c>
      <c r="D3" s="78" t="s">
        <v>27</v>
      </c>
    </row>
    <row r="4" spans="1:4" ht="15" customHeight="1" thickBot="1">
      <c r="A4" s="117" t="s">
        <v>55</v>
      </c>
      <c r="B4" s="118"/>
      <c r="C4" s="79">
        <f>SUM(C5:C7)</f>
        <v>64541432</v>
      </c>
      <c r="D4" s="80"/>
    </row>
    <row r="5" spans="1:4" ht="15" customHeight="1">
      <c r="A5" s="81"/>
      <c r="B5" s="4" t="s">
        <v>57</v>
      </c>
      <c r="C5" s="82">
        <v>25760784</v>
      </c>
      <c r="D5" s="83"/>
    </row>
    <row r="6" spans="1:4" ht="15" customHeight="1">
      <c r="A6" s="81"/>
      <c r="B6" s="1" t="s">
        <v>58</v>
      </c>
      <c r="C6" s="17">
        <v>45780648</v>
      </c>
      <c r="D6" s="84"/>
    </row>
    <row r="7" spans="1:4" ht="15" customHeight="1">
      <c r="A7" s="81"/>
      <c r="B7" s="1" t="s">
        <v>56</v>
      </c>
      <c r="C7" s="10">
        <v>-7000000</v>
      </c>
      <c r="D7" s="84"/>
    </row>
    <row r="8" spans="1:4" ht="15" customHeight="1" thickBot="1">
      <c r="A8" s="81"/>
      <c r="B8" s="2"/>
      <c r="C8" s="11"/>
      <c r="D8" s="7"/>
    </row>
    <row r="9" spans="1:4" ht="15" customHeight="1" thickBot="1">
      <c r="A9" s="75" t="s">
        <v>28</v>
      </c>
      <c r="B9" s="85"/>
      <c r="C9" s="86">
        <f>SUM(C10:C16)</f>
        <v>0</v>
      </c>
      <c r="D9" s="87"/>
    </row>
    <row r="10" spans="1:4" ht="15" customHeight="1">
      <c r="A10" s="81"/>
      <c r="B10" s="4" t="s">
        <v>29</v>
      </c>
      <c r="C10" s="82">
        <v>0</v>
      </c>
      <c r="D10" s="83"/>
    </row>
    <row r="11" spans="1:4" ht="15" customHeight="1">
      <c r="A11" s="81"/>
      <c r="B11" s="1" t="s">
        <v>30</v>
      </c>
      <c r="C11" s="10">
        <v>0</v>
      </c>
      <c r="D11" s="6"/>
    </row>
    <row r="12" spans="1:4" ht="15" customHeight="1">
      <c r="A12" s="81"/>
      <c r="B12" s="1" t="s">
        <v>31</v>
      </c>
      <c r="C12" s="10">
        <v>0</v>
      </c>
      <c r="D12" s="88"/>
    </row>
    <row r="13" spans="1:4" ht="15" customHeight="1">
      <c r="A13" s="81"/>
      <c r="B13" s="1" t="s">
        <v>32</v>
      </c>
      <c r="C13" s="10">
        <v>0</v>
      </c>
      <c r="D13" s="6"/>
    </row>
    <row r="14" spans="1:4" ht="15" customHeight="1">
      <c r="A14" s="81"/>
      <c r="B14" s="1" t="s">
        <v>33</v>
      </c>
      <c r="C14" s="10">
        <v>0</v>
      </c>
      <c r="D14" s="102"/>
    </row>
    <row r="15" spans="1:4" ht="15" customHeight="1">
      <c r="A15" s="81"/>
      <c r="B15" s="1" t="s">
        <v>34</v>
      </c>
      <c r="C15" s="23">
        <v>0</v>
      </c>
      <c r="D15" s="6"/>
    </row>
    <row r="16" spans="1:4" ht="15" customHeight="1" thickBot="1">
      <c r="A16" s="81"/>
      <c r="B16" s="1" t="s">
        <v>35</v>
      </c>
      <c r="C16" s="10">
        <v>0</v>
      </c>
      <c r="D16" s="6"/>
    </row>
    <row r="17" spans="1:4" ht="15" customHeight="1" thickBot="1">
      <c r="A17" s="75" t="s">
        <v>36</v>
      </c>
      <c r="B17" s="89"/>
      <c r="C17" s="86">
        <f>SUM(C18:C25)</f>
        <v>206014</v>
      </c>
      <c r="D17" s="90"/>
    </row>
    <row r="18" spans="1:4" ht="15" customHeight="1">
      <c r="A18" s="81"/>
      <c r="B18" s="4" t="s">
        <v>37</v>
      </c>
      <c r="C18" s="82">
        <v>170753</v>
      </c>
      <c r="D18" s="83" t="s">
        <v>106</v>
      </c>
    </row>
    <row r="19" spans="1:4" ht="15" customHeight="1">
      <c r="A19" s="81"/>
      <c r="B19" s="1" t="s">
        <v>38</v>
      </c>
      <c r="C19" s="10">
        <v>0</v>
      </c>
      <c r="D19" s="6"/>
    </row>
    <row r="20" spans="1:4" ht="15" customHeight="1">
      <c r="A20" s="81"/>
      <c r="B20" s="1" t="s">
        <v>39</v>
      </c>
      <c r="C20" s="10">
        <v>0</v>
      </c>
      <c r="D20" s="6"/>
    </row>
    <row r="21" spans="1:4" ht="15" customHeight="1">
      <c r="A21" s="81"/>
      <c r="B21" s="1" t="s">
        <v>40</v>
      </c>
      <c r="C21" s="10">
        <v>0</v>
      </c>
      <c r="D21" s="6"/>
    </row>
    <row r="22" spans="1:4" ht="15" customHeight="1">
      <c r="A22" s="81"/>
      <c r="B22" s="1" t="s">
        <v>99</v>
      </c>
      <c r="C22" s="10">
        <v>1271</v>
      </c>
      <c r="D22" s="6" t="s">
        <v>100</v>
      </c>
    </row>
    <row r="23" spans="1:4" ht="15" customHeight="1">
      <c r="A23" s="81"/>
      <c r="B23" s="1" t="s">
        <v>41</v>
      </c>
      <c r="C23" s="10">
        <v>0</v>
      </c>
      <c r="D23" s="6"/>
    </row>
    <row r="24" spans="1:4" ht="15" customHeight="1">
      <c r="A24" s="81"/>
      <c r="B24" s="1" t="s">
        <v>97</v>
      </c>
      <c r="C24" s="10">
        <v>33990</v>
      </c>
      <c r="D24" s="6" t="s">
        <v>98</v>
      </c>
    </row>
    <row r="25" spans="1:4" ht="15" customHeight="1" thickBot="1">
      <c r="A25" s="81"/>
      <c r="B25" s="2"/>
      <c r="C25" s="11"/>
      <c r="D25" s="7"/>
    </row>
    <row r="26" spans="1:4" ht="15" customHeight="1" thickBot="1">
      <c r="A26" s="75" t="s">
        <v>42</v>
      </c>
      <c r="B26" s="85"/>
      <c r="C26" s="91">
        <f>SUM(C4+C9-C17)</f>
        <v>64335418</v>
      </c>
      <c r="D26" s="87"/>
    </row>
    <row r="27" spans="1:4" ht="15" customHeight="1" thickBot="1">
      <c r="A27" s="81"/>
      <c r="B27" s="3"/>
      <c r="C27" s="12"/>
      <c r="D27" s="92"/>
    </row>
    <row r="28" spans="1:4" ht="15" customHeight="1" thickBot="1">
      <c r="A28" s="75" t="s">
        <v>43</v>
      </c>
      <c r="B28" s="89"/>
      <c r="C28" s="86">
        <f>SUM(C29:C32)</f>
        <v>10540751.139999999</v>
      </c>
      <c r="D28" s="90"/>
    </row>
    <row r="29" spans="1:4" ht="15" customHeight="1">
      <c r="A29" s="81"/>
      <c r="B29" s="4" t="s">
        <v>44</v>
      </c>
      <c r="C29" s="93">
        <v>375580.52</v>
      </c>
      <c r="D29" s="83"/>
    </row>
    <row r="30" spans="1:4" ht="15" customHeight="1">
      <c r="A30" s="81"/>
      <c r="B30" s="1" t="s">
        <v>45</v>
      </c>
      <c r="C30" s="23">
        <v>29435.51</v>
      </c>
      <c r="D30" s="6"/>
    </row>
    <row r="31" spans="1:4" ht="15" customHeight="1">
      <c r="A31" s="81"/>
      <c r="B31" s="2" t="s">
        <v>46</v>
      </c>
      <c r="C31" s="94">
        <v>9854456.03</v>
      </c>
      <c r="D31" s="7"/>
    </row>
    <row r="32" spans="1:4" ht="15" customHeight="1">
      <c r="A32" s="81"/>
      <c r="B32" s="2" t="s">
        <v>47</v>
      </c>
      <c r="C32" s="94">
        <v>281279.08</v>
      </c>
      <c r="D32" s="7"/>
    </row>
    <row r="33" spans="1:4" ht="15" customHeight="1" thickBot="1">
      <c r="A33" s="81"/>
      <c r="B33" s="95"/>
      <c r="C33" s="96"/>
      <c r="D33" s="97"/>
    </row>
    <row r="34" spans="1:4" ht="15" customHeight="1" thickBot="1">
      <c r="A34" s="75" t="s">
        <v>48</v>
      </c>
      <c r="B34" s="89"/>
      <c r="C34" s="91">
        <f>SUM(C35:C37)</f>
        <v>131938589</v>
      </c>
      <c r="D34" s="90"/>
    </row>
    <row r="35" spans="1:4" ht="15" customHeight="1">
      <c r="A35" s="81"/>
      <c r="B35" s="1" t="s">
        <v>145</v>
      </c>
      <c r="C35" s="23">
        <v>43475125</v>
      </c>
      <c r="D35" s="6"/>
    </row>
    <row r="36" spans="1:4" ht="15" customHeight="1">
      <c r="A36" s="81"/>
      <c r="B36" s="1" t="s">
        <v>146</v>
      </c>
      <c r="C36" s="23">
        <v>88463464</v>
      </c>
      <c r="D36" s="6"/>
    </row>
    <row r="37" spans="1:4" ht="15" customHeight="1">
      <c r="A37" s="81"/>
      <c r="B37" s="1" t="s">
        <v>49</v>
      </c>
      <c r="C37" s="10">
        <v>0</v>
      </c>
      <c r="D37" s="6"/>
    </row>
    <row r="38" spans="1:4" ht="15" customHeight="1" thickBot="1">
      <c r="A38" s="81"/>
      <c r="B38" s="2"/>
      <c r="C38" s="11"/>
      <c r="D38" s="7"/>
    </row>
    <row r="39" spans="1:4" ht="15" customHeight="1" thickBot="1">
      <c r="A39" s="98" t="s">
        <v>50</v>
      </c>
      <c r="B39" s="89"/>
      <c r="C39" s="86">
        <f>SUM(C40:C41)</f>
        <v>0</v>
      </c>
      <c r="D39" s="90"/>
    </row>
    <row r="40" spans="1:4" ht="15" customHeight="1">
      <c r="A40" s="81"/>
      <c r="B40" s="4" t="s">
        <v>51</v>
      </c>
      <c r="C40" s="82">
        <v>0</v>
      </c>
      <c r="D40" s="83"/>
    </row>
    <row r="41" spans="1:4" ht="13.5" customHeight="1" thickBot="1">
      <c r="A41" s="99"/>
      <c r="B41" s="100" t="s">
        <v>52</v>
      </c>
      <c r="C41" s="101">
        <v>0</v>
      </c>
      <c r="D41" s="97"/>
    </row>
    <row r="42" ht="15" customHeight="1" thickBot="1">
      <c r="B42" s="29"/>
    </row>
    <row r="43" ht="13.5" thickBot="1">
      <c r="D43" s="38" t="s">
        <v>0</v>
      </c>
    </row>
    <row r="44" spans="1:4" ht="13.5" thickBot="1">
      <c r="A44" s="119" t="s">
        <v>53</v>
      </c>
      <c r="B44" s="120"/>
      <c r="C44" s="36">
        <f>C26</f>
        <v>64335418</v>
      </c>
      <c r="D44" s="37"/>
    </row>
    <row r="45" spans="1:4" ht="22.5" customHeight="1">
      <c r="A45" s="42" t="s">
        <v>12</v>
      </c>
      <c r="B45" s="35" t="s">
        <v>59</v>
      </c>
      <c r="C45" s="13"/>
      <c r="D45" s="18"/>
    </row>
    <row r="46" spans="1:4" ht="16.5" customHeight="1">
      <c r="A46" s="43"/>
      <c r="B46" s="24" t="s">
        <v>6</v>
      </c>
      <c r="C46" s="10"/>
      <c r="D46" s="6"/>
    </row>
    <row r="47" spans="1:4" ht="16.5" customHeight="1">
      <c r="A47" s="44" t="s">
        <v>60</v>
      </c>
      <c r="B47" s="61" t="s">
        <v>61</v>
      </c>
      <c r="C47" s="10">
        <v>100000</v>
      </c>
      <c r="D47" s="6"/>
    </row>
    <row r="48" spans="1:4" ht="16.5" customHeight="1">
      <c r="A48" s="44" t="s">
        <v>101</v>
      </c>
      <c r="B48" s="61" t="s">
        <v>62</v>
      </c>
      <c r="C48" s="10">
        <v>37250</v>
      </c>
      <c r="D48" s="6"/>
    </row>
    <row r="49" spans="1:4" ht="12.75">
      <c r="A49" s="44" t="s">
        <v>8</v>
      </c>
      <c r="B49" s="1" t="s">
        <v>18</v>
      </c>
      <c r="C49" s="10">
        <v>890828</v>
      </c>
      <c r="D49" s="6"/>
    </row>
    <row r="50" spans="1:4" ht="12.75">
      <c r="A50" s="43" t="s">
        <v>9</v>
      </c>
      <c r="B50" s="1" t="s">
        <v>63</v>
      </c>
      <c r="C50" s="10">
        <v>141834</v>
      </c>
      <c r="D50" s="6"/>
    </row>
    <row r="51" spans="1:4" ht="12.75">
      <c r="A51" s="44" t="s">
        <v>9</v>
      </c>
      <c r="B51" s="1" t="s">
        <v>64</v>
      </c>
      <c r="C51" s="10">
        <v>200000</v>
      </c>
      <c r="D51" s="25"/>
    </row>
    <row r="52" spans="1:4" ht="12.75">
      <c r="A52" s="44" t="s">
        <v>19</v>
      </c>
      <c r="B52" s="1" t="s">
        <v>65</v>
      </c>
      <c r="C52" s="10">
        <v>23000</v>
      </c>
      <c r="D52" s="25"/>
    </row>
    <row r="53" spans="1:4" ht="12.75">
      <c r="A53" s="44"/>
      <c r="B53" s="30" t="s">
        <v>11</v>
      </c>
      <c r="C53" s="57">
        <f>SUM(C47:C52)</f>
        <v>1392912</v>
      </c>
      <c r="D53" s="6"/>
    </row>
    <row r="54" spans="1:4" ht="12.75">
      <c r="A54" s="44"/>
      <c r="B54" s="1"/>
      <c r="C54" s="10"/>
      <c r="D54" s="6"/>
    </row>
    <row r="55" spans="1:4" ht="12.75">
      <c r="A55" s="43"/>
      <c r="B55" s="24" t="s">
        <v>66</v>
      </c>
      <c r="C55" s="10"/>
      <c r="D55" s="6"/>
    </row>
    <row r="56" spans="1:4" ht="12.75">
      <c r="A56" s="44" t="s">
        <v>17</v>
      </c>
      <c r="B56" s="1" t="s">
        <v>67</v>
      </c>
      <c r="C56" s="10">
        <v>245935</v>
      </c>
      <c r="D56" s="6"/>
    </row>
    <row r="57" spans="1:4" ht="12.75">
      <c r="A57" s="43" t="s">
        <v>14</v>
      </c>
      <c r="B57" s="15" t="s">
        <v>68</v>
      </c>
      <c r="C57" s="16"/>
      <c r="D57" s="6"/>
    </row>
    <row r="58" spans="1:4" ht="12.75">
      <c r="A58" s="44"/>
      <c r="B58" s="15" t="s">
        <v>69</v>
      </c>
      <c r="C58" s="16">
        <v>16000</v>
      </c>
      <c r="D58" s="6"/>
    </row>
    <row r="59" spans="1:4" ht="12.75">
      <c r="A59" s="44"/>
      <c r="B59" s="15" t="s">
        <v>70</v>
      </c>
      <c r="C59" s="16">
        <v>1260</v>
      </c>
      <c r="D59" s="6"/>
    </row>
    <row r="60" spans="1:4" ht="12.75">
      <c r="A60" s="44"/>
      <c r="B60" s="15" t="s">
        <v>71</v>
      </c>
      <c r="C60" s="16">
        <v>980</v>
      </c>
      <c r="D60" s="6"/>
    </row>
    <row r="61" spans="1:4" ht="12.75">
      <c r="A61" s="44"/>
      <c r="B61" s="15" t="s">
        <v>72</v>
      </c>
      <c r="C61" s="16">
        <v>288850</v>
      </c>
      <c r="D61" s="6"/>
    </row>
    <row r="62" spans="1:4" ht="12.75">
      <c r="A62" s="44"/>
      <c r="B62" s="15" t="s">
        <v>73</v>
      </c>
      <c r="C62" s="16">
        <v>337160</v>
      </c>
      <c r="D62" s="6"/>
    </row>
    <row r="63" spans="1:4" ht="12.75">
      <c r="A63" s="44"/>
      <c r="B63" s="1" t="s">
        <v>74</v>
      </c>
      <c r="C63" s="10">
        <v>107000</v>
      </c>
      <c r="D63" s="6"/>
    </row>
    <row r="64" spans="1:4" ht="12.75">
      <c r="A64" s="44"/>
      <c r="B64" s="1" t="s">
        <v>75</v>
      </c>
      <c r="C64" s="10">
        <v>75000</v>
      </c>
      <c r="D64" s="6"/>
    </row>
    <row r="65" spans="1:4" ht="12.75">
      <c r="A65" s="43"/>
      <c r="B65" s="1" t="s">
        <v>76</v>
      </c>
      <c r="C65" s="10">
        <v>299060</v>
      </c>
      <c r="D65" s="6"/>
    </row>
    <row r="66" spans="1:4" ht="12.75">
      <c r="A66" s="56"/>
      <c r="B66" s="26" t="s">
        <v>77</v>
      </c>
      <c r="C66" s="23">
        <v>693840</v>
      </c>
      <c r="D66" s="25"/>
    </row>
    <row r="67" spans="1:4" ht="12.75">
      <c r="A67" s="44"/>
      <c r="B67" s="30" t="s">
        <v>11</v>
      </c>
      <c r="C67" s="57">
        <f>SUM(C56:C66)</f>
        <v>2065085</v>
      </c>
      <c r="D67" s="25"/>
    </row>
    <row r="68" spans="1:4" ht="12.75">
      <c r="A68" s="44"/>
      <c r="B68" s="1"/>
      <c r="C68" s="10"/>
      <c r="D68" s="25"/>
    </row>
    <row r="69" spans="1:4" ht="12.75">
      <c r="A69" s="43"/>
      <c r="B69" s="24" t="s">
        <v>7</v>
      </c>
      <c r="C69" s="10"/>
      <c r="D69" s="25"/>
    </row>
    <row r="70" spans="1:4" ht="12.75">
      <c r="A70" s="43" t="s">
        <v>15</v>
      </c>
      <c r="B70" s="1" t="s">
        <v>78</v>
      </c>
      <c r="C70" s="10">
        <v>167000</v>
      </c>
      <c r="D70" s="25"/>
    </row>
    <row r="71" spans="1:4" ht="12.75">
      <c r="A71" s="43" t="s">
        <v>15</v>
      </c>
      <c r="B71" s="1" t="s">
        <v>79</v>
      </c>
      <c r="C71" s="10">
        <v>65000</v>
      </c>
      <c r="D71" s="6"/>
    </row>
    <row r="72" spans="1:4" ht="12.75">
      <c r="A72" s="43" t="s">
        <v>14</v>
      </c>
      <c r="B72" s="1" t="s">
        <v>80</v>
      </c>
      <c r="C72" s="10">
        <v>125000</v>
      </c>
      <c r="D72" s="25"/>
    </row>
    <row r="73" spans="1:4" ht="12.75">
      <c r="A73" s="43" t="s">
        <v>15</v>
      </c>
      <c r="B73" s="1" t="s">
        <v>81</v>
      </c>
      <c r="C73" s="10">
        <v>43000</v>
      </c>
      <c r="D73" s="25"/>
    </row>
    <row r="74" spans="1:4" ht="12.75">
      <c r="A74" s="43" t="s">
        <v>20</v>
      </c>
      <c r="B74" s="59" t="s">
        <v>82</v>
      </c>
      <c r="C74" s="58">
        <v>500000</v>
      </c>
      <c r="D74" s="25"/>
    </row>
    <row r="75" spans="1:4" ht="12.75">
      <c r="A75" s="44" t="s">
        <v>20</v>
      </c>
      <c r="B75" s="1" t="s">
        <v>83</v>
      </c>
      <c r="C75" s="10">
        <v>9170</v>
      </c>
      <c r="D75" s="25"/>
    </row>
    <row r="76" spans="1:4" ht="12.75">
      <c r="A76" s="44" t="s">
        <v>15</v>
      </c>
      <c r="B76" s="1" t="s">
        <v>102</v>
      </c>
      <c r="C76" s="10">
        <v>38000</v>
      </c>
      <c r="D76" s="25"/>
    </row>
    <row r="77" spans="1:4" ht="12.75">
      <c r="A77" s="44" t="s">
        <v>15</v>
      </c>
      <c r="B77" s="1" t="s">
        <v>103</v>
      </c>
      <c r="C77" s="10">
        <v>77000</v>
      </c>
      <c r="D77" s="25"/>
    </row>
    <row r="78" spans="1:4" ht="12.75">
      <c r="A78" s="44" t="s">
        <v>15</v>
      </c>
      <c r="B78" s="1" t="s">
        <v>104</v>
      </c>
      <c r="C78" s="10">
        <v>130000</v>
      </c>
      <c r="D78" s="25"/>
    </row>
    <row r="79" spans="1:4" ht="12.75">
      <c r="A79" s="44" t="s">
        <v>15</v>
      </c>
      <c r="B79" s="1" t="s">
        <v>105</v>
      </c>
      <c r="C79" s="10">
        <v>50000</v>
      </c>
      <c r="D79" s="25"/>
    </row>
    <row r="80" spans="1:4" ht="12.75">
      <c r="A80" s="44"/>
      <c r="B80" s="103" t="s">
        <v>11</v>
      </c>
      <c r="C80" s="60">
        <f>SUM(C70:C79)</f>
        <v>1204170</v>
      </c>
      <c r="D80" s="6"/>
    </row>
    <row r="81" spans="1:4" ht="12.75">
      <c r="A81" s="44"/>
      <c r="B81" s="103"/>
      <c r="C81" s="60"/>
      <c r="D81" s="6"/>
    </row>
    <row r="82" spans="1:4" ht="12.75">
      <c r="A82" s="43"/>
      <c r="B82" s="24" t="s">
        <v>1</v>
      </c>
      <c r="C82" s="10"/>
      <c r="D82" s="6"/>
    </row>
    <row r="83" spans="1:4" ht="12.75">
      <c r="A83" s="44" t="s">
        <v>16</v>
      </c>
      <c r="B83" s="61" t="s">
        <v>84</v>
      </c>
      <c r="C83" s="23">
        <v>7000000</v>
      </c>
      <c r="D83" s="6"/>
    </row>
    <row r="84" spans="1:4" ht="12.75">
      <c r="A84" s="44"/>
      <c r="B84" s="61"/>
      <c r="C84" s="23"/>
      <c r="D84" s="7"/>
    </row>
    <row r="85" spans="1:4" ht="12.75">
      <c r="A85" s="44" t="s">
        <v>16</v>
      </c>
      <c r="B85" s="1" t="s">
        <v>2</v>
      </c>
      <c r="C85" s="23">
        <v>811000</v>
      </c>
      <c r="D85" s="121" t="s">
        <v>85</v>
      </c>
    </row>
    <row r="86" spans="1:4" ht="12.75">
      <c r="A86" s="44" t="s">
        <v>16</v>
      </c>
      <c r="B86" s="1" t="s">
        <v>3</v>
      </c>
      <c r="C86" s="23">
        <v>3693000</v>
      </c>
      <c r="D86" s="122"/>
    </row>
    <row r="87" spans="1:4" ht="12.75">
      <c r="A87" s="44" t="s">
        <v>16</v>
      </c>
      <c r="B87" s="1" t="s">
        <v>4</v>
      </c>
      <c r="C87" s="23">
        <v>3657000</v>
      </c>
      <c r="D87" s="122"/>
    </row>
    <row r="88" spans="1:4" ht="12.75">
      <c r="A88" s="44" t="s">
        <v>16</v>
      </c>
      <c r="B88" s="1" t="s">
        <v>5</v>
      </c>
      <c r="C88" s="23">
        <v>3278000</v>
      </c>
      <c r="D88" s="123"/>
    </row>
    <row r="89" spans="1:4" ht="4.5" customHeight="1">
      <c r="A89" s="44"/>
      <c r="B89" s="2"/>
      <c r="C89" s="11"/>
      <c r="D89" s="33"/>
    </row>
    <row r="90" spans="1:4" ht="12.75">
      <c r="A90" s="45"/>
      <c r="B90" s="34" t="s">
        <v>11</v>
      </c>
      <c r="C90" s="62">
        <f>SUM(C83:C89)</f>
        <v>18439000</v>
      </c>
      <c r="D90" s="7"/>
    </row>
    <row r="91" spans="1:4" ht="6.75" customHeight="1">
      <c r="A91" s="45"/>
      <c r="B91" s="32"/>
      <c r="C91" s="11"/>
      <c r="D91" s="7"/>
    </row>
    <row r="92" spans="1:4" ht="15.75" thickBot="1">
      <c r="A92" s="46"/>
      <c r="B92" s="39" t="s">
        <v>86</v>
      </c>
      <c r="C92" s="40">
        <f>SUM(C53+C67+C80+C90)</f>
        <v>23101167</v>
      </c>
      <c r="D92" s="19"/>
    </row>
    <row r="93" spans="1:4" ht="12.75">
      <c r="A93" s="44"/>
      <c r="B93" s="4"/>
      <c r="C93" s="27"/>
      <c r="D93" s="20"/>
    </row>
    <row r="94" spans="1:4" ht="12.75">
      <c r="A94" s="47"/>
      <c r="B94" s="8" t="s">
        <v>87</v>
      </c>
      <c r="C94" s="51">
        <f>SUM(C44-C92)</f>
        <v>41234251</v>
      </c>
      <c r="D94" s="21"/>
    </row>
    <row r="95" spans="1:4" ht="12.75">
      <c r="A95" s="47"/>
      <c r="B95" s="8"/>
      <c r="C95" s="51"/>
      <c r="D95" s="21"/>
    </row>
    <row r="96" spans="1:4" ht="12.75">
      <c r="A96" s="43"/>
      <c r="B96" s="1" t="s">
        <v>1</v>
      </c>
      <c r="C96" s="17"/>
      <c r="D96" s="21"/>
    </row>
    <row r="97" spans="1:4" ht="12.75">
      <c r="A97" s="44" t="s">
        <v>16</v>
      </c>
      <c r="B97" s="1" t="s">
        <v>89</v>
      </c>
      <c r="C97" s="10">
        <v>1258000</v>
      </c>
      <c r="D97" s="124" t="s">
        <v>88</v>
      </c>
    </row>
    <row r="98" spans="1:4" ht="12.75">
      <c r="A98" s="44" t="s">
        <v>16</v>
      </c>
      <c r="B98" s="1" t="s">
        <v>90</v>
      </c>
      <c r="C98" s="10">
        <v>1256000</v>
      </c>
      <c r="D98" s="125"/>
    </row>
    <row r="99" spans="1:4" ht="12.75">
      <c r="A99" s="44" t="s">
        <v>16</v>
      </c>
      <c r="B99" s="1" t="s">
        <v>91</v>
      </c>
      <c r="C99" s="10">
        <v>918000</v>
      </c>
      <c r="D99" s="125"/>
    </row>
    <row r="100" spans="1:4" ht="12.75">
      <c r="A100" s="44" t="s">
        <v>16</v>
      </c>
      <c r="B100" s="1" t="s">
        <v>92</v>
      </c>
      <c r="C100" s="10">
        <v>682000</v>
      </c>
      <c r="D100" s="126"/>
    </row>
    <row r="101" spans="1:4" ht="12.75">
      <c r="A101" s="43"/>
      <c r="B101" s="30"/>
      <c r="C101" s="31"/>
      <c r="D101" s="21"/>
    </row>
    <row r="102" spans="1:4" ht="23.25" customHeight="1">
      <c r="A102" s="48" t="s">
        <v>13</v>
      </c>
      <c r="B102" s="65" t="s">
        <v>93</v>
      </c>
      <c r="C102" s="66">
        <f>SUM(C94-C97-C98-C99-C100)</f>
        <v>37120251</v>
      </c>
      <c r="D102" s="21"/>
    </row>
    <row r="103" spans="1:4" ht="19.5" customHeight="1">
      <c r="A103" s="47"/>
      <c r="B103" s="14" t="s">
        <v>94</v>
      </c>
      <c r="C103" s="10"/>
      <c r="D103" s="21"/>
    </row>
    <row r="104" spans="1:4" ht="6" customHeight="1">
      <c r="A104" s="56"/>
      <c r="B104" s="26"/>
      <c r="C104" s="23"/>
      <c r="D104" s="25"/>
    </row>
    <row r="105" spans="1:4" ht="12.75">
      <c r="A105" s="55"/>
      <c r="B105" s="26"/>
      <c r="C105" s="23"/>
      <c r="D105" s="25"/>
    </row>
    <row r="106" spans="1:4" ht="12.75">
      <c r="A106" s="55" t="s">
        <v>14</v>
      </c>
      <c r="B106" s="26" t="s">
        <v>21</v>
      </c>
      <c r="C106" s="23">
        <v>1590000</v>
      </c>
      <c r="D106" s="25"/>
    </row>
    <row r="107" spans="1:4" ht="12.75">
      <c r="A107" s="55"/>
      <c r="B107" s="26"/>
      <c r="C107" s="28"/>
      <c r="D107" s="63"/>
    </row>
    <row r="108" spans="1:4" ht="15">
      <c r="A108" s="55"/>
      <c r="B108" s="104" t="s">
        <v>95</v>
      </c>
      <c r="C108" s="105"/>
      <c r="D108" s="109"/>
    </row>
    <row r="109" spans="1:4" ht="12.75">
      <c r="A109" s="55"/>
      <c r="B109" s="26"/>
      <c r="C109" s="23"/>
      <c r="D109" s="25"/>
    </row>
    <row r="110" spans="1:4" ht="12.75">
      <c r="A110" s="110" t="s">
        <v>12</v>
      </c>
      <c r="B110" s="114" t="s">
        <v>143</v>
      </c>
      <c r="C110" s="23"/>
      <c r="D110" s="25"/>
    </row>
    <row r="111" spans="1:4" ht="12.75">
      <c r="A111" s="43" t="s">
        <v>17</v>
      </c>
      <c r="B111" s="1" t="s">
        <v>107</v>
      </c>
      <c r="C111" s="10">
        <v>66000</v>
      </c>
      <c r="D111" s="6"/>
    </row>
    <row r="112" spans="1:4" ht="13.5" thickBot="1">
      <c r="A112" s="46" t="s">
        <v>108</v>
      </c>
      <c r="B112" s="100" t="s">
        <v>109</v>
      </c>
      <c r="C112" s="101">
        <v>374000</v>
      </c>
      <c r="D112" s="6"/>
    </row>
    <row r="113" spans="1:4" ht="12.75">
      <c r="A113" s="44" t="s">
        <v>110</v>
      </c>
      <c r="B113" s="111" t="s">
        <v>137</v>
      </c>
      <c r="C113" s="112">
        <v>3470000</v>
      </c>
      <c r="D113" s="6"/>
    </row>
    <row r="114" spans="1:4" ht="12.75">
      <c r="A114" s="43" t="s">
        <v>116</v>
      </c>
      <c r="B114" s="64" t="s">
        <v>138</v>
      </c>
      <c r="C114" s="113">
        <v>384000</v>
      </c>
      <c r="D114" s="6"/>
    </row>
    <row r="115" spans="1:4" ht="12.75">
      <c r="A115" s="43" t="s">
        <v>121</v>
      </c>
      <c r="B115" s="64" t="s">
        <v>139</v>
      </c>
      <c r="C115" s="113">
        <v>327000</v>
      </c>
      <c r="D115" s="6"/>
    </row>
    <row r="116" spans="1:4" ht="12.75">
      <c r="A116" s="43" t="s">
        <v>110</v>
      </c>
      <c r="B116" s="64" t="s">
        <v>111</v>
      </c>
      <c r="C116" s="113">
        <v>2961000</v>
      </c>
      <c r="D116" s="6"/>
    </row>
    <row r="117" spans="1:4" ht="12.75">
      <c r="A117" s="43" t="s">
        <v>112</v>
      </c>
      <c r="B117" s="64" t="s">
        <v>113</v>
      </c>
      <c r="C117" s="113">
        <v>1636000</v>
      </c>
      <c r="D117" s="6"/>
    </row>
    <row r="118" spans="1:4" ht="12.75">
      <c r="A118" s="43" t="s">
        <v>110</v>
      </c>
      <c r="B118" s="64" t="s">
        <v>114</v>
      </c>
      <c r="C118" s="113">
        <v>7342000</v>
      </c>
      <c r="D118" s="6"/>
    </row>
    <row r="119" spans="1:4" ht="12.75">
      <c r="A119" s="43" t="s">
        <v>110</v>
      </c>
      <c r="B119" s="64" t="s">
        <v>115</v>
      </c>
      <c r="C119" s="113">
        <v>560000</v>
      </c>
      <c r="D119" s="6"/>
    </row>
    <row r="120" spans="1:4" ht="12.75">
      <c r="A120" s="43" t="s">
        <v>116</v>
      </c>
      <c r="B120" s="64" t="s">
        <v>117</v>
      </c>
      <c r="C120" s="113">
        <v>5000000</v>
      </c>
      <c r="D120" s="6"/>
    </row>
    <row r="121" spans="1:4" ht="12.75">
      <c r="A121" s="43" t="s">
        <v>14</v>
      </c>
      <c r="B121" s="64" t="s">
        <v>118</v>
      </c>
      <c r="C121" s="113">
        <v>2000000</v>
      </c>
      <c r="D121" s="6"/>
    </row>
    <row r="122" spans="1:4" ht="12.75">
      <c r="A122" s="43" t="s">
        <v>15</v>
      </c>
      <c r="B122" s="64" t="s">
        <v>22</v>
      </c>
      <c r="C122" s="113">
        <v>1914000</v>
      </c>
      <c r="D122" s="6"/>
    </row>
    <row r="123" spans="1:4" ht="12.75">
      <c r="A123" s="43" t="s">
        <v>119</v>
      </c>
      <c r="B123" s="64" t="s">
        <v>120</v>
      </c>
      <c r="C123" s="113">
        <v>1600000</v>
      </c>
      <c r="D123" s="6"/>
    </row>
    <row r="124" spans="1:4" ht="12.75">
      <c r="A124" s="43" t="s">
        <v>121</v>
      </c>
      <c r="B124" s="64" t="s">
        <v>23</v>
      </c>
      <c r="C124" s="113">
        <v>580000</v>
      </c>
      <c r="D124" s="6"/>
    </row>
    <row r="125" spans="1:4" ht="12.75">
      <c r="A125" s="43" t="s">
        <v>122</v>
      </c>
      <c r="B125" s="1" t="s">
        <v>123</v>
      </c>
      <c r="C125" s="10">
        <v>500000</v>
      </c>
      <c r="D125" s="6" t="s">
        <v>124</v>
      </c>
    </row>
    <row r="126" spans="1:4" ht="12.75">
      <c r="A126" s="43" t="s">
        <v>122</v>
      </c>
      <c r="B126" s="1" t="s">
        <v>125</v>
      </c>
      <c r="C126" s="10">
        <v>350000</v>
      </c>
      <c r="D126" s="6"/>
    </row>
    <row r="127" spans="1:4" ht="12.75">
      <c r="A127" s="43" t="s">
        <v>20</v>
      </c>
      <c r="B127" s="1" t="s">
        <v>126</v>
      </c>
      <c r="C127" s="10">
        <v>497000</v>
      </c>
      <c r="D127" s="6"/>
    </row>
    <row r="128" spans="1:4" ht="12.75">
      <c r="A128" s="43" t="s">
        <v>127</v>
      </c>
      <c r="B128" s="1" t="s">
        <v>141</v>
      </c>
      <c r="C128" s="10">
        <v>840000</v>
      </c>
      <c r="D128" s="6"/>
    </row>
    <row r="129" spans="1:4" ht="12.75">
      <c r="A129" s="43" t="s">
        <v>140</v>
      </c>
      <c r="B129" s="1" t="s">
        <v>128</v>
      </c>
      <c r="C129" s="17">
        <v>4500000</v>
      </c>
      <c r="D129" s="6"/>
    </row>
    <row r="130" spans="1:4" ht="12.75">
      <c r="A130" s="43"/>
      <c r="B130" s="103" t="s">
        <v>135</v>
      </c>
      <c r="C130" s="60">
        <f>SUM(C111:C129)</f>
        <v>34901000</v>
      </c>
      <c r="D130" s="6"/>
    </row>
    <row r="131" spans="1:4" ht="12.75">
      <c r="A131" s="43"/>
      <c r="B131" s="114" t="s">
        <v>144</v>
      </c>
      <c r="C131" s="108"/>
      <c r="D131" s="6"/>
    </row>
    <row r="132" spans="1:4" ht="12.75">
      <c r="A132" s="43" t="s">
        <v>140</v>
      </c>
      <c r="B132" s="1" t="s">
        <v>130</v>
      </c>
      <c r="C132" s="17">
        <v>425000</v>
      </c>
      <c r="D132" s="6"/>
    </row>
    <row r="133" spans="1:4" ht="12.75">
      <c r="A133" s="43" t="s">
        <v>129</v>
      </c>
      <c r="B133" s="106" t="s">
        <v>131</v>
      </c>
      <c r="C133" s="17">
        <v>53000</v>
      </c>
      <c r="D133" s="6"/>
    </row>
    <row r="134" spans="1:4" ht="12.75">
      <c r="A134" s="55" t="s">
        <v>132</v>
      </c>
      <c r="B134" s="64" t="s">
        <v>133</v>
      </c>
      <c r="C134" s="23">
        <v>68000</v>
      </c>
      <c r="D134" s="6"/>
    </row>
    <row r="135" spans="1:4" ht="12.75">
      <c r="A135" s="55" t="s">
        <v>132</v>
      </c>
      <c r="B135" s="64" t="s">
        <v>134</v>
      </c>
      <c r="C135" s="23">
        <v>78000</v>
      </c>
      <c r="D135" s="6"/>
    </row>
    <row r="136" spans="1:4" ht="12.75">
      <c r="A136" s="55"/>
      <c r="B136" s="107" t="s">
        <v>135</v>
      </c>
      <c r="C136" s="115">
        <f>SUM(C132:C135)</f>
        <v>624000</v>
      </c>
      <c r="D136" s="6"/>
    </row>
    <row r="137" spans="1:4" ht="12.75">
      <c r="A137" s="55"/>
      <c r="B137" s="107" t="s">
        <v>136</v>
      </c>
      <c r="C137" s="116">
        <v>5251</v>
      </c>
      <c r="D137" s="6"/>
    </row>
    <row r="138" spans="1:4" ht="15">
      <c r="A138" s="43"/>
      <c r="B138" s="67" t="s">
        <v>96</v>
      </c>
      <c r="C138" s="68">
        <f>SUM(C106+C130+C136+C137)</f>
        <v>37120251</v>
      </c>
      <c r="D138" s="6"/>
    </row>
    <row r="139" spans="3:4" ht="12.75">
      <c r="C139" s="9"/>
      <c r="D139" s="5"/>
    </row>
    <row r="140" spans="1:4" ht="12.75">
      <c r="A140" s="49"/>
      <c r="B140" s="22" t="s">
        <v>10</v>
      </c>
      <c r="C140" s="12"/>
      <c r="D140" s="5"/>
    </row>
    <row r="141" spans="1:4" ht="12.75">
      <c r="A141" s="49"/>
      <c r="B141" s="3" t="s">
        <v>142</v>
      </c>
      <c r="C141" s="12"/>
      <c r="D141" s="5"/>
    </row>
    <row r="142" spans="1:4" ht="12.75">
      <c r="A142" s="49"/>
      <c r="B142" s="22"/>
      <c r="C142" s="12"/>
      <c r="D142" s="5"/>
    </row>
    <row r="143" ht="12.75">
      <c r="C143" s="50"/>
    </row>
    <row r="144" spans="1:3" ht="12.75">
      <c r="A144" s="52"/>
      <c r="B144" s="53"/>
      <c r="C144" s="54"/>
    </row>
    <row r="145" spans="1:3" ht="12.75">
      <c r="A145" s="52"/>
      <c r="B145" s="53"/>
      <c r="C145" s="53"/>
    </row>
    <row r="146" spans="1:3" ht="12.75">
      <c r="A146" s="52"/>
      <c r="B146" s="53"/>
      <c r="C146" s="53"/>
    </row>
  </sheetData>
  <sheetProtection/>
  <mergeCells count="4">
    <mergeCell ref="A4:B4"/>
    <mergeCell ref="A44:B44"/>
    <mergeCell ref="D85:D88"/>
    <mergeCell ref="D97:D100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2016-05-18T13:47:31Z</cp:lastPrinted>
  <dcterms:created xsi:type="dcterms:W3CDTF">1997-01-24T11:07:25Z</dcterms:created>
  <dcterms:modified xsi:type="dcterms:W3CDTF">2016-05-18T13:48:40Z</dcterms:modified>
  <cp:category/>
  <cp:version/>
  <cp:contentType/>
  <cp:contentStatus/>
</cp:coreProperties>
</file>