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850" activeTab="0"/>
  </bookViews>
  <sheets>
    <sheet name="k 31.12.2015" sheetId="1" r:id="rId1"/>
    <sheet name="List2" sheetId="2" r:id="rId2"/>
    <sheet name="List3" sheetId="3" r:id="rId3"/>
  </sheets>
  <definedNames>
    <definedName name="_xlnm.Print_Area" localSheetId="0">'k 31.12.2015'!$A$1:$F$869</definedName>
  </definedNames>
  <calcPr fullCalcOnLoad="1"/>
</workbook>
</file>

<file path=xl/sharedStrings.xml><?xml version="1.0" encoding="utf-8"?>
<sst xmlns="http://schemas.openxmlformats.org/spreadsheetml/2006/main" count="966" uniqueCount="849">
  <si>
    <t>PŘÍJMY, VÝDAJE, FINANCOVÁNÍ A JEJICH KONSOLIDACE</t>
  </si>
  <si>
    <t>TEXT</t>
  </si>
  <si>
    <t>ROZPOČET</t>
  </si>
  <si>
    <t>UPRAVENÝ</t>
  </si>
  <si>
    <t>SKUTEČNOST</t>
  </si>
  <si>
    <t>v Kč</t>
  </si>
  <si>
    <t>třída 1 - daňové příjmy</t>
  </si>
  <si>
    <t>třída 2 - nedaňové příjmy</t>
  </si>
  <si>
    <t>třída 3 - kapitálové příjmy</t>
  </si>
  <si>
    <t>PŘÍJMY PO KONSOLIDACI CELKEM</t>
  </si>
  <si>
    <t>třída 5 - běžné výdaje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</si>
  <si>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</si>
  <si>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</si>
  <si>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</si>
  <si>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</si>
  <si>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</t>
  </si>
  <si>
    <t>RU</t>
  </si>
  <si>
    <t>% RU</t>
  </si>
  <si>
    <t>(v tis.Kč)</t>
  </si>
  <si>
    <t>Daň z příjmů fyz.osob ze SVČ</t>
  </si>
  <si>
    <t>Daň z příjmů fyz.osob ze záv.činnosti...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</si>
  <si>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</si>
  <si>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</si>
  <si>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</si>
  <si>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</si>
  <si>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</si>
  <si>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</si>
  <si>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</si>
  <si>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</si>
  <si>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</si>
  <si>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Správní poplatky</t>
  </si>
  <si>
    <t>Daň z nemovitostí</t>
  </si>
  <si>
    <t>Daňové příjmy celkem</t>
  </si>
  <si>
    <t>Nedaňové příjmy:</t>
  </si>
  <si>
    <t>Daňové příjmy:</t>
  </si>
  <si>
    <t>Předškolní zařízení</t>
  </si>
  <si>
    <t>Základní školy</t>
  </si>
  <si>
    <t>Využití volného času dětí a mládeže</t>
  </si>
  <si>
    <t>Prevence vzniku odpadů</t>
  </si>
  <si>
    <t>Činnost místní správy</t>
  </si>
  <si>
    <t>Nedaňové příjmy celkem</t>
  </si>
  <si>
    <t>Kapitálové příjmy:</t>
  </si>
  <si>
    <t>Kapitálové příjmy celkem</t>
  </si>
  <si>
    <t>Převody z vlast.fondů hosp.činnosti</t>
  </si>
  <si>
    <t>Převody z rozpočtových účtů</t>
  </si>
  <si>
    <t>Celkem příjmy</t>
  </si>
  <si>
    <t xml:space="preserve">    příjmy po konsolidaci</t>
  </si>
  <si>
    <t>Ozdravování hosp.zvířat, pol. a spec.plodin</t>
  </si>
  <si>
    <t>Pěstební činnost</t>
  </si>
  <si>
    <t>Silnice</t>
  </si>
  <si>
    <t>Bezpečnost silničního provozu</t>
  </si>
  <si>
    <t>Pitná voda</t>
  </si>
  <si>
    <t>Prevence znečišťování vody</t>
  </si>
  <si>
    <t>Činnosti knihovnické</t>
  </si>
  <si>
    <t>Činnosti muzeí a galerií</t>
  </si>
  <si>
    <t>Ostatní záležitosti kultury</t>
  </si>
  <si>
    <t>Rozhlas a televize</t>
  </si>
  <si>
    <t>Ostatní záležitosti kultury, církví a sděl.prostř.</t>
  </si>
  <si>
    <t>Sportovní zařízení v majetku obce</t>
  </si>
  <si>
    <t>Ostatní tělovýchovná činnost</t>
  </si>
  <si>
    <t>Ostatní zájmová činnost a rekreace</t>
  </si>
  <si>
    <t>Veřejné osvětlení</t>
  </si>
  <si>
    <t>Pohřebnictví</t>
  </si>
  <si>
    <t>Sběr a svoz komunálních odpadů</t>
  </si>
  <si>
    <t>Ostatní nakládání s odpady</t>
  </si>
  <si>
    <t>Monitoring půdy a podzemní vody</t>
  </si>
  <si>
    <t>Chráněné části přírody</t>
  </si>
  <si>
    <t>Péče o vzhled obcí a veřejnou zeleň</t>
  </si>
  <si>
    <t>Ostatní ekologické záležitosti</t>
  </si>
  <si>
    <t>Ochrana obyvatelstva</t>
  </si>
  <si>
    <t>Bezpečnost a veřejný pořádek</t>
  </si>
  <si>
    <t>Požární ochrana - dobrovolná část</t>
  </si>
  <si>
    <t>Zastupitelstva obcí</t>
  </si>
  <si>
    <t>Pojištění funkčně nespecifikované</t>
  </si>
  <si>
    <t>Ostatní finanční operace</t>
  </si>
  <si>
    <t>DRUH VÝDAJE</t>
  </si>
  <si>
    <t>´  - konsolidace</t>
  </si>
  <si>
    <t>Změna stavu krátk.prostředků na bank.účtech</t>
  </si>
  <si>
    <t>SALDO PŘÍJMŮ A VÝDAJŮ PO KONSOL.</t>
  </si>
  <si>
    <t xml:space="preserve">           - konsolidační položky</t>
  </si>
  <si>
    <t>FINANCOVÁNÍ PO KONSOLIDACI</t>
  </si>
  <si>
    <t>SCHVÁLENÝ</t>
  </si>
  <si>
    <t>RS</t>
  </si>
  <si>
    <t>xx</t>
  </si>
  <si>
    <t>Správa v lesním hospodářství</t>
  </si>
  <si>
    <t>Odvádění a čištění odpadních vod</t>
  </si>
  <si>
    <t xml:space="preserve">Zachování a obnova kulturních památek </t>
  </si>
  <si>
    <t>Ekologická výchova a osvěta</t>
  </si>
  <si>
    <t>Běžné a kapitálové výdaje:</t>
  </si>
  <si>
    <t>Výdaje celkem</t>
  </si>
  <si>
    <t>Výdaje po konsolidaci</t>
  </si>
  <si>
    <t>Odvody za odnětí půdy ze ZPF</t>
  </si>
  <si>
    <t>Celospolečenské funkce lesů</t>
  </si>
  <si>
    <t>Ostatní speciální zdravotnická péče</t>
  </si>
  <si>
    <t>Neinv.přijaté transfery ze SR v rámci SDV</t>
  </si>
  <si>
    <t>Přijaté transfery:</t>
  </si>
  <si>
    <t>Přijaté  transfery celkem</t>
  </si>
  <si>
    <t>Vnitřní obchod</t>
  </si>
  <si>
    <t>Denní stacionáře a centra denních služeb</t>
  </si>
  <si>
    <t>Využívání a zneškodňování komunálních odpadů</t>
  </si>
  <si>
    <t>Ostatní odvody z vybraných činností a služeb j.n.</t>
  </si>
  <si>
    <t>Provoz veřejné silniční dopravy-dopravní obslužnost</t>
  </si>
  <si>
    <t>Školní stravování</t>
  </si>
  <si>
    <t xml:space="preserve">Ostatní činnosti j.n. </t>
  </si>
  <si>
    <t>Ostatní zálež.v silnič.dopravě</t>
  </si>
  <si>
    <t>Úpravy drobných vodních toků</t>
  </si>
  <si>
    <t>% ROZPOČTU</t>
  </si>
  <si>
    <t>UPRAVENÉHO</t>
  </si>
  <si>
    <t>v.Kč</t>
  </si>
  <si>
    <t>-</t>
  </si>
  <si>
    <t>Ostatní převody z vlastních fondů</t>
  </si>
  <si>
    <t>Monitoring nakládání s odpady</t>
  </si>
  <si>
    <t>Obecné příjmy a výdaje z fin.operací - příjmy z úroků</t>
  </si>
  <si>
    <t>Vydavatelská činnost</t>
  </si>
  <si>
    <t>Odborné sociální poradenství</t>
  </si>
  <si>
    <t>Operace z pen.účtů organizace nemajících charakter příjmů a výdajů vládního sektoru</t>
  </si>
  <si>
    <t>Ostatní služby-pronájem sloupů VO, mostu a plakát. plochy</t>
  </si>
  <si>
    <t xml:space="preserve">      - konsolidace</t>
  </si>
  <si>
    <t xml:space="preserve">      -konsolidace</t>
  </si>
  <si>
    <t>Ostatní záležitosti soc.věcí a politiky zaměstnanosti</t>
  </si>
  <si>
    <t>Převody vlastním fondům v rozpočtech úz.úrovně</t>
  </si>
  <si>
    <t>Uhrazené splátky dlouhod.přijatých půjčených prostředků</t>
  </si>
  <si>
    <t>třída 4 - přijaté transfery</t>
  </si>
  <si>
    <t xml:space="preserve">          =transfery po konsolidaci</t>
  </si>
  <si>
    <t>100 % plnění vykazují ostatní transfery - ze SR,od kraje Vysočina a od obcí, které jsou do rozpočtu upraveného zařazovány průběžně.</t>
  </si>
  <si>
    <t>Odvod z loterií a podobných her kromě z VHP</t>
  </si>
  <si>
    <t>Příjmy za zkoušky z odb.způsobilosti od žadatelů o ŘO</t>
  </si>
  <si>
    <t>Odvody z výherních hracích přístrojů</t>
  </si>
  <si>
    <t>Nízkoprahová zařízení pro děti a mládež</t>
  </si>
  <si>
    <t>Prodej pozemků a ost.hm.majetku</t>
  </si>
  <si>
    <t>x</t>
  </si>
  <si>
    <t>Vnitřní obchod - příjmy z prodeje zboží IC</t>
  </si>
  <si>
    <t xml:space="preserve">Neinv.přij.transf.od obcí -ev.obyv.,přestupky,šk.docházka </t>
  </si>
  <si>
    <t>Ostatní záležitosti v dopravě</t>
  </si>
  <si>
    <t>Výstavba a údržba místních inž.sítí</t>
  </si>
  <si>
    <t>vádějí se na účet fondu pronajatý  majetek a do rozpočtu výdajů se zařazují až při následném čerpání těchto prostředků jednotlivými zařízeními.</t>
  </si>
  <si>
    <t xml:space="preserve">Další nedaňové příjmy, které ovlivňují % plnění rozpočtu, jsou přijaté sankční platby a jiné příjmy, které nelze předem rozpočtovat. Tyto příjmy </t>
  </si>
  <si>
    <t xml:space="preserve">počtu na určený účel povinné (např. ochrana životního prostředí). </t>
  </si>
  <si>
    <t>lze zařazovat do rozpočtu upraveného v průběhu roku k financování nutných výdajů. V některých případech je jejich opětovné zařazení do roz-</t>
  </si>
  <si>
    <t>Poplatky za odnětí pozemků plnění funkcí lesa</t>
  </si>
  <si>
    <t>Sběr a svoz kom.odpadů-přijaté poj.náhrady</t>
  </si>
  <si>
    <t>Cestovní ruch</t>
  </si>
  <si>
    <t>Ostatní záležitosti pozemních komunikací</t>
  </si>
  <si>
    <t>Divadelní činnost</t>
  </si>
  <si>
    <t xml:space="preserve">Zájmová činnost v kultuře </t>
  </si>
  <si>
    <t>Ostatní činnosti související se službami pro obyvatelstvo</t>
  </si>
  <si>
    <t>Sociální rehabilitace</t>
  </si>
  <si>
    <t>Finanční vypořádání minulých let</t>
  </si>
  <si>
    <t>přijaté transfery a převody po konsolidaci celkem</t>
  </si>
  <si>
    <t xml:space="preserve">     stavební</t>
  </si>
  <si>
    <t xml:space="preserve">     rybářské lístky</t>
  </si>
  <si>
    <t xml:space="preserve">     tombola</t>
  </si>
  <si>
    <t xml:space="preserve">     matrika</t>
  </si>
  <si>
    <t xml:space="preserve">     evidence obyvatel</t>
  </si>
  <si>
    <t xml:space="preserve">     živnost</t>
  </si>
  <si>
    <t xml:space="preserve">     evidence zemědělců</t>
  </si>
  <si>
    <t xml:space="preserve">     vodní hospodářství</t>
  </si>
  <si>
    <t xml:space="preserve">     dopravní</t>
  </si>
  <si>
    <t xml:space="preserve">     pasy, OP</t>
  </si>
  <si>
    <t xml:space="preserve">     lovecké lístky</t>
  </si>
  <si>
    <t xml:space="preserve">     rozhodnutí upuštění od třídění</t>
  </si>
  <si>
    <t xml:space="preserve">     výstup z ISVS</t>
  </si>
  <si>
    <t xml:space="preserve">     kopírování ze spisu</t>
  </si>
  <si>
    <t xml:space="preserve">     potvrzení o bezdlužnosti</t>
  </si>
  <si>
    <t xml:space="preserve">     licence OLH</t>
  </si>
  <si>
    <t xml:space="preserve">      - příjmy z prodeje dřeva</t>
  </si>
  <si>
    <t xml:space="preserve">      - nájemné</t>
  </si>
  <si>
    <t>Zařazení dle RS</t>
  </si>
  <si>
    <t>položka</t>
  </si>
  <si>
    <t>tř.1</t>
  </si>
  <si>
    <t>§</t>
  </si>
  <si>
    <t>Ostatní záležitosti těžebního průmyslu…</t>
  </si>
  <si>
    <t xml:space="preserve">     - příjmy z úhrad z dobývacího prostoru</t>
  </si>
  <si>
    <t xml:space="preserve">     -příjmy z prodeje známek</t>
  </si>
  <si>
    <t xml:space="preserve">     -příjmy z prodeje zboží</t>
  </si>
  <si>
    <t xml:space="preserve">     -plakátovací plocha</t>
  </si>
  <si>
    <t xml:space="preserve">     -přijaté sankční platby-živnost</t>
  </si>
  <si>
    <t xml:space="preserve">     -náklady řízení-živnost</t>
  </si>
  <si>
    <t>Ost.správa v prům.,obchodu,stav. a službách</t>
  </si>
  <si>
    <t xml:space="preserve">     -přijaté sankční platby-dopravní</t>
  </si>
  <si>
    <t xml:space="preserve">     -náklady řízení-dopravní </t>
  </si>
  <si>
    <t xml:space="preserve">     -přijaté sankční platby-ŽP rybářství</t>
  </si>
  <si>
    <t>Ost.správa ve vod.hospodářství</t>
  </si>
  <si>
    <t xml:space="preserve">Základní školy </t>
  </si>
  <si>
    <t xml:space="preserve">     -smlouva o daru Energoklastr</t>
  </si>
  <si>
    <t xml:space="preserve">     -odvod z inv.fondu ZŠ Lhotky,přísp.organizace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</si>
  <si>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</si>
  <si>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</si>
  <si>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</si>
  <si>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 xml:space="preserve">     -poj.plnění ZŠ Školní (rozbité okno,poškoz.zídka)</t>
  </si>
  <si>
    <t xml:space="preserve">     -příjmy ze šk.stravování (podíl nákl.hraz.městem)</t>
  </si>
  <si>
    <t xml:space="preserve">     -vstupné kostelní věž</t>
  </si>
  <si>
    <t>Zachování a obnova kulturních památek</t>
  </si>
  <si>
    <t xml:space="preserve">     -přijaté sankční platby-stavební, státní památk.péče</t>
  </si>
  <si>
    <t xml:space="preserve">     -náklady řízení-stavební,státní památk.péče</t>
  </si>
  <si>
    <t xml:space="preserve">     -připsaná provize ČSOB</t>
  </si>
  <si>
    <t xml:space="preserve">     -pronájem KD Mostiště</t>
  </si>
  <si>
    <t xml:space="preserve">     -pronájem KD Lhotky (pohostinství 6 tis., TJ Sokol 2 tis.)</t>
  </si>
  <si>
    <t xml:space="preserve">     -přefakturace KD Lhotky (energie)</t>
  </si>
  <si>
    <t xml:space="preserve">     -svatební obřady</t>
  </si>
  <si>
    <t xml:space="preserve">     -ples města</t>
  </si>
  <si>
    <t>Ostatní záležitosti kultury,církví a sdělovacích prostředků</t>
  </si>
  <si>
    <t>Zdravotnická záchranná služba</t>
  </si>
  <si>
    <t xml:space="preserve">     -nájemné-Zdrav.záchr.služba</t>
  </si>
  <si>
    <t xml:space="preserve">     -přefakturace Agados</t>
  </si>
  <si>
    <t xml:space="preserve">Pohřebnictví </t>
  </si>
  <si>
    <t xml:space="preserve">     -refundace pohřbu</t>
  </si>
  <si>
    <t xml:space="preserve">     -přefakturace obcím</t>
  </si>
  <si>
    <t xml:space="preserve">     -pronájem hrobových míst (služby+pronájem)</t>
  </si>
  <si>
    <t>Komunální služby a územní rozvoj j.n.</t>
  </si>
  <si>
    <t xml:space="preserve">     -vratka jistoty - pozemek</t>
  </si>
  <si>
    <t xml:space="preserve">     -geodetické práce</t>
  </si>
  <si>
    <t xml:space="preserve">     -odměna za administraci POV</t>
  </si>
  <si>
    <t xml:space="preserve">     -věcná břemena</t>
  </si>
  <si>
    <t xml:space="preserve">     -připojení do Metropol.sítě</t>
  </si>
  <si>
    <t xml:space="preserve">     -nájem pozemků</t>
  </si>
  <si>
    <t xml:space="preserve">     -pronájem Tech služby</t>
  </si>
  <si>
    <t xml:space="preserve">     -kopírování,internet</t>
  </si>
  <si>
    <t xml:space="preserve">     -přijaté poj.náhrady</t>
  </si>
  <si>
    <t xml:space="preserve">     -pronájem nebytových prostor v arelálu TS (Agados)</t>
  </si>
  <si>
    <t xml:space="preserve">     -umístění kontejnerů na oděv</t>
  </si>
  <si>
    <t xml:space="preserve">     -přijaté pojistné náhrady</t>
  </si>
  <si>
    <t xml:space="preserve">Využívání  a zneškodňování komun.odpadů </t>
  </si>
  <si>
    <t xml:space="preserve">     -odměna obci za třídění odpadu (EKO-KOM)</t>
  </si>
  <si>
    <t xml:space="preserve">     -odměna za umísť.kontejnerů na oděvy-Revenge,Pha</t>
  </si>
  <si>
    <t xml:space="preserve">Prevence vzniku odpadů </t>
  </si>
  <si>
    <t xml:space="preserve">     -odm.za zaj.zpětného odběru el.zařízení (Asekol,Elektrowin)</t>
  </si>
  <si>
    <t>Ostatní správa v ochraně živ.prostředí</t>
  </si>
  <si>
    <t xml:space="preserve">     -přijaté sankční platby-ŽP ochrana zvířat </t>
  </si>
  <si>
    <t xml:space="preserve">     -náklady řízení-ŽP ochrana zvířat </t>
  </si>
  <si>
    <t>Ostatní činnosti k ochraně přírody…</t>
  </si>
  <si>
    <t xml:space="preserve">     -přijaté sankční platby-ŽP ochrana ovzduší, ZPF</t>
  </si>
  <si>
    <t xml:space="preserve">     -náklady řízení-ŽP ochrana ovzduší, ZPF</t>
  </si>
  <si>
    <t>Ostatní sociální péče a pomoc dětem</t>
  </si>
  <si>
    <t xml:space="preserve">     -vymožené výživné</t>
  </si>
  <si>
    <t xml:space="preserve">     -nájemné Klub důchodců</t>
  </si>
  <si>
    <t>Ost.služby a činnosti v oblasti soc.péče</t>
  </si>
  <si>
    <t xml:space="preserve">     -nájemné Domácí hospic Vysočina</t>
  </si>
  <si>
    <t xml:space="preserve">     -pronájem Charita</t>
  </si>
  <si>
    <t xml:space="preserve">     -přefakturace</t>
  </si>
  <si>
    <t xml:space="preserve">     -tiskopisy receptů</t>
  </si>
  <si>
    <t xml:space="preserve">Bezpečnost a veřejný pořádek </t>
  </si>
  <si>
    <t xml:space="preserve">     -přijaté sankční platby-měst.policie</t>
  </si>
  <si>
    <t xml:space="preserve">     -ostatní příjmy-za odvoz do protialkohol.zách.stanice</t>
  </si>
  <si>
    <t xml:space="preserve">     -pronájem has.zbrojnice</t>
  </si>
  <si>
    <t xml:space="preserve">     -nájemné HZS</t>
  </si>
  <si>
    <t xml:space="preserve">     -exekuční náklady</t>
  </si>
  <si>
    <t xml:space="preserve">     -nápojový automat</t>
  </si>
  <si>
    <t xml:space="preserve">     -přijaté dary (Dzurňáková,Júzová)</t>
  </si>
  <si>
    <t xml:space="preserve">     -přijaté náklady řízení -přestupky</t>
  </si>
  <si>
    <t xml:space="preserve">     -přijaté sankční platby-OP,pasy,přestupky</t>
  </si>
  <si>
    <t xml:space="preserve">     -přefakturace, přeplatky energií</t>
  </si>
  <si>
    <t xml:space="preserve">     -VTS Mostiště</t>
  </si>
  <si>
    <t xml:space="preserve">     -pronájem kanceláří</t>
  </si>
  <si>
    <t xml:space="preserve">     -nájem Česká spořitelna</t>
  </si>
  <si>
    <t xml:space="preserve">     -příjmy z úroků</t>
  </si>
  <si>
    <t xml:space="preserve">     -vratka inv.dotace od SVaK na ZTV Hliniště</t>
  </si>
  <si>
    <t xml:space="preserve">     -nevyjasněné platby</t>
  </si>
  <si>
    <t xml:space="preserve">Ostatní záležitosti vody </t>
  </si>
  <si>
    <t xml:space="preserve">     -přijaté sankční platby-ŽP vodní hospodářství</t>
  </si>
  <si>
    <t>Prodej bytů</t>
  </si>
  <si>
    <t xml:space="preserve">     -na výkon SPOD u obcí v r.2015</t>
  </si>
  <si>
    <t>Ostatní neinv.transfery ze SRl</t>
  </si>
  <si>
    <t xml:space="preserve">     -centr.registr vozidel</t>
  </si>
  <si>
    <t xml:space="preserve">     -na výs.min.podílu melior. aj. dřevin</t>
  </si>
  <si>
    <t xml:space="preserve">     -projekt "Vzdělávání zaměstnanců úřadu…"</t>
  </si>
  <si>
    <t xml:space="preserve">     -projekt "Standardizace orgánů SPOD obcí…" (EU, SR)</t>
  </si>
  <si>
    <t xml:space="preserve">     -projekt ERASMUS+mládež v akci 2014</t>
  </si>
  <si>
    <t xml:space="preserve">     -školní docházka</t>
  </si>
  <si>
    <t xml:space="preserve">     -evidence obyvatel 2014</t>
  </si>
  <si>
    <t xml:space="preserve">     -přestupkové řízení 2014</t>
  </si>
  <si>
    <t>Neinvest.přijaté transfery od krajů</t>
  </si>
  <si>
    <t xml:space="preserve">     -přijatý dar kr.Vysočina na sport., a zájm.aktivity dětí a ml.</t>
  </si>
  <si>
    <t xml:space="preserve">     -vzdělávání v ICT VM  r.2014</t>
  </si>
  <si>
    <t xml:space="preserve">     -turistický webový portál 2014</t>
  </si>
  <si>
    <t xml:space="preserve">     -na zajištění soc.služeb v r.2015</t>
  </si>
  <si>
    <t>Převody z vlastních rezervních fondů</t>
  </si>
  <si>
    <t xml:space="preserve">  Ostatní neinvestiční přijaté transfery   </t>
  </si>
  <si>
    <t xml:space="preserve">     - útulek pro psy</t>
  </si>
  <si>
    <t xml:space="preserve">     - nákup služeb</t>
  </si>
  <si>
    <t xml:space="preserve">     - výkon funkce OLH</t>
  </si>
  <si>
    <t xml:space="preserve">     - dotace na činnost OLH</t>
  </si>
  <si>
    <t xml:space="preserve">     - zvelebování myslivosti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</si>
  <si>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</si>
  <si>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</si>
  <si>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</si>
  <si>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opravy chodníků a místních komunikací</t>
  </si>
  <si>
    <t xml:space="preserve">     - opravy komunikací Hrbov</t>
  </si>
  <si>
    <t xml:space="preserve">     - opravy komunikací Lhotky</t>
  </si>
  <si>
    <t xml:space="preserve">     - oprava komunikací Mostiště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</si>
  <si>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</si>
  <si>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</si>
  <si>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</si>
  <si>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</si>
  <si>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</si>
  <si>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 xml:space="preserve">     - cyklostezka podél Balinky VM</t>
  </si>
  <si>
    <t xml:space="preserve">     - dopravní obslužnost</t>
  </si>
  <si>
    <t xml:space="preserve">     - BESIP</t>
  </si>
  <si>
    <t xml:space="preserve">     - dopravní značení VM</t>
  </si>
  <si>
    <t xml:space="preserve">     - vrácení dopravní pokuty, kauce</t>
  </si>
  <si>
    <t xml:space="preserve">     - členský příspěvek SVaK Žďársko</t>
  </si>
  <si>
    <t xml:space="preserve">     - rezerva k čl.příspěvku SVaK Žďársko</t>
  </si>
  <si>
    <t xml:space="preserve">     - úroky z úvěru Dyje II.</t>
  </si>
  <si>
    <t xml:space="preserve">     - úrokový SWAP DYJE II</t>
  </si>
  <si>
    <t xml:space="preserve">     - prodloužení sítí - kanalizace Hliniště</t>
  </si>
  <si>
    <t xml:space="preserve">     -monitoring znečišť.povrchových vod</t>
  </si>
  <si>
    <t xml:space="preserve">     - digitální povodňový plán</t>
  </si>
  <si>
    <t xml:space="preserve">     - příspěvek na provoz MŠ Velké Meziříčí</t>
  </si>
  <si>
    <t xml:space="preserve">     -ZŠ Sokolovská příspěvek na provoz</t>
  </si>
  <si>
    <t xml:space="preserve">     -ZŠ Sokolovská odměny vycházejícím žákům</t>
  </si>
  <si>
    <t xml:space="preserve">     -ZŠ Lhotky příspěvek na provoz</t>
  </si>
  <si>
    <t xml:space="preserve">     -ZŠ Mostiště příspěvek na provoz</t>
  </si>
  <si>
    <t xml:space="preserve">     -ZŠ Oslavická příspěvek na provoz</t>
  </si>
  <si>
    <t xml:space="preserve">     -ZŠ Školní příspěvek na provoz</t>
  </si>
  <si>
    <t xml:space="preserve">     -ZŠ Školní odměny vycházejícím žákům</t>
  </si>
  <si>
    <t xml:space="preserve">     -ZŠ Školní oprava keramických říms</t>
  </si>
  <si>
    <t xml:space="preserve">     -olympiáda škol</t>
  </si>
  <si>
    <t>Střední odborné školy</t>
  </si>
  <si>
    <t>Hudební činnost</t>
  </si>
  <si>
    <t xml:space="preserve">     -Hajný Radovan Muzikanti dětem, dotace</t>
  </si>
  <si>
    <t xml:space="preserve">     -Knihovna příspěvek na provoz</t>
  </si>
  <si>
    <t xml:space="preserve">     -Knihovna dary</t>
  </si>
  <si>
    <t xml:space="preserve">     -Knihovna nájem</t>
  </si>
  <si>
    <t xml:space="preserve">     -Muzeum příspěvek na provoz</t>
  </si>
  <si>
    <t xml:space="preserve">     -vedení kroniky</t>
  </si>
  <si>
    <t xml:space="preserve">     -Concentus Moraviae-příspěvek</t>
  </si>
  <si>
    <t xml:space="preserve">     -novoroční ohňostroj</t>
  </si>
  <si>
    <t xml:space="preserve">     -podíl města na památky-rezerva</t>
  </si>
  <si>
    <t>Činnosti registrovaných církví a náb.společností</t>
  </si>
  <si>
    <t xml:space="preserve">     -ŘK farnost Noc kostelů dotace</t>
  </si>
  <si>
    <t xml:space="preserve">     -ŘK farnost Toulky velkomez.děkanstvím dotace</t>
  </si>
  <si>
    <t xml:space="preserve">     -veř.rozhl. opravy a údržba</t>
  </si>
  <si>
    <t xml:space="preserve">     -JC dotace na činnost </t>
  </si>
  <si>
    <t xml:space="preserve">     -velkomeziříčské kulturní léto</t>
  </si>
  <si>
    <t xml:space="preserve">     -kulturní dům Hrbov</t>
  </si>
  <si>
    <t xml:space="preserve">     -kulturní dům Lhotky</t>
  </si>
  <si>
    <t xml:space="preserve">     -kulturní dům Mostiště</t>
  </si>
  <si>
    <t xml:space="preserve">     -kulturní dům Olší nad Oslavou</t>
  </si>
  <si>
    <t xml:space="preserve">     -pálení čarodějnic</t>
  </si>
  <si>
    <t xml:space="preserve">     -občanská komise (SPOZ)</t>
  </si>
  <si>
    <t xml:space="preserve">     -občanská komise (SPOZ) Hrbov</t>
  </si>
  <si>
    <t xml:space="preserve">     -filozofický festival</t>
  </si>
  <si>
    <t xml:space="preserve">     -spotřeba vody hřiště</t>
  </si>
  <si>
    <t xml:space="preserve">     -víceúčel.hřiště Lhotky oplocení, terénní úpravy</t>
  </si>
  <si>
    <t xml:space="preserve">     -víceúčelové hřiště Oslavická</t>
  </si>
  <si>
    <t xml:space="preserve">     -práce provedené TS město</t>
  </si>
  <si>
    <t xml:space="preserve">     -neinvest.dotace sport.organizacím:</t>
  </si>
  <si>
    <t xml:space="preserve">          FC Velké Meziříčí dospělí</t>
  </si>
  <si>
    <t xml:space="preserve">          HSC Velké Meziříčí dospělí</t>
  </si>
  <si>
    <t xml:space="preserve">          HHK Velké Meziříčí dospělí</t>
  </si>
  <si>
    <t xml:space="preserve">          SKI klub Velké Meziříčí dospělí</t>
  </si>
  <si>
    <t xml:space="preserve">          Sokol Velké Meziříčí dospělí</t>
  </si>
  <si>
    <t xml:space="preserve">          Spartak Velké Meziříčí dospělí</t>
  </si>
  <si>
    <t xml:space="preserve">          Malá kopaná Velké Meziříčí dospělí</t>
  </si>
  <si>
    <t xml:space="preserve">          TJ DS Březejc turnaj v boccie</t>
  </si>
  <si>
    <t xml:space="preserve">     -Dům dětí a mládeže příspěvek na provoz</t>
  </si>
  <si>
    <t xml:space="preserve">     -Český svaz žen VM dotace</t>
  </si>
  <si>
    <t xml:space="preserve">     -ZZS dotace na obl.konferenci</t>
  </si>
  <si>
    <t xml:space="preserve">Pomoc zdravotně postiženým </t>
  </si>
  <si>
    <t xml:space="preserve">     -Portimo o.p.s.  dotace (raná péče)</t>
  </si>
  <si>
    <t xml:space="preserve">     -Sj.org.nevidomých a slabozrakých dotace</t>
  </si>
  <si>
    <t xml:space="preserve">     -Asociace rod.a přátel zdr.postiž.dětí dotace</t>
  </si>
  <si>
    <t xml:space="preserve">     -Svaz diabetiků dotace</t>
  </si>
  <si>
    <t xml:space="preserve">     -Klub Naděje dotace</t>
  </si>
  <si>
    <t xml:space="preserve">     -Svaz postižených civ.chorobami dotace</t>
  </si>
  <si>
    <t xml:space="preserve">     -Klub Bechtěreviků dotace</t>
  </si>
  <si>
    <t xml:space="preserve">     -Svaz neslyšících a nedoslýchavých dotace</t>
  </si>
  <si>
    <t>Ostatní činnost ve zdravotnictví</t>
  </si>
  <si>
    <t xml:space="preserve">     -Český červený kříž dotace</t>
  </si>
  <si>
    <t xml:space="preserve">     -spotřeba el.energie město</t>
  </si>
  <si>
    <t xml:space="preserve">     -spotřeba el.energie Hrbov</t>
  </si>
  <si>
    <t xml:space="preserve">     -spotřeba el.energie Lhotky</t>
  </si>
  <si>
    <t xml:space="preserve">     -spotřeba el.energie Mostiště</t>
  </si>
  <si>
    <t xml:space="preserve">     -spotřeba el.energie Olší n.Oslavou</t>
  </si>
  <si>
    <t xml:space="preserve">     -veř.osvětlení Svařenov oprava</t>
  </si>
  <si>
    <t xml:space="preserve">     -veř.osvětlení Lhotky opravy</t>
  </si>
  <si>
    <t xml:space="preserve">     -veř.osvětlení Hliniště prodloužení sítí</t>
  </si>
  <si>
    <t xml:space="preserve">     -práce provedené TS Mostiště</t>
  </si>
  <si>
    <t xml:space="preserve">     -práce provedené TS Olší n.Oslavou</t>
  </si>
  <si>
    <t xml:space="preserve">     -náklady na pohřby zajišťované městem</t>
  </si>
  <si>
    <t xml:space="preserve">     -prodloužení inž.sítí Hliniště plyn</t>
  </si>
  <si>
    <t>Územní plánování</t>
  </si>
  <si>
    <t>Komunální služby a úz.rozvoj jinde nezař.</t>
  </si>
  <si>
    <t xml:space="preserve">     -spotřeba vody kašna,fontána, veř. WC</t>
  </si>
  <si>
    <t xml:space="preserve">     -spotřeba el.energie veř.WC</t>
  </si>
  <si>
    <t xml:space="preserve">     -práce energetika</t>
  </si>
  <si>
    <t xml:space="preserve">     -neinvest.transfery spolkům členské příspěvky</t>
  </si>
  <si>
    <t xml:space="preserve">         Národní síť zdravých měst</t>
  </si>
  <si>
    <t xml:space="preserve">         Sdružení hist.sídel Čech, Moravy a Slezska</t>
  </si>
  <si>
    <t xml:space="preserve">         Svaz měst a obcí ČR</t>
  </si>
  <si>
    <t xml:space="preserve">         Sdružení vlastníků lesů…</t>
  </si>
  <si>
    <t xml:space="preserve">     -Mikroregion Velkomeziříčsko-Bítešsko čl.příspěvek</t>
  </si>
  <si>
    <t xml:space="preserve">     -odpisy TS převod do fondu odpisů</t>
  </si>
  <si>
    <t xml:space="preserve">     -výkupy pozemků</t>
  </si>
  <si>
    <t xml:space="preserve">     -pronájmy pozemků</t>
  </si>
  <si>
    <t xml:space="preserve">     -znalecké posudky</t>
  </si>
  <si>
    <t xml:space="preserve">     -geometrické plány</t>
  </si>
  <si>
    <t xml:space="preserve">     -daň z převodu nemovitostí</t>
  </si>
  <si>
    <t xml:space="preserve">     -rozšíření sběru využ.složek odpadu-nádoby</t>
  </si>
  <si>
    <t xml:space="preserve">     -rozšíření sběru využ.složek odpadu-úprava stanovišť</t>
  </si>
  <si>
    <t xml:space="preserve">     -variantní studie překl.odpadů,plán odpad.hospodářství</t>
  </si>
  <si>
    <t xml:space="preserve">     -likvidace nepovolených skládek</t>
  </si>
  <si>
    <t xml:space="preserve">     -vedení předepsané evidence KO</t>
  </si>
  <si>
    <t xml:space="preserve">     -chemické analýzy</t>
  </si>
  <si>
    <t xml:space="preserve">     -ochrana významných ekosystémů a lokalit</t>
  </si>
  <si>
    <t xml:space="preserve">     -činnosti zajišťované odborem živ.prostředí</t>
  </si>
  <si>
    <t xml:space="preserve">     -revitalizace zeleně Olší nad Oslavou</t>
  </si>
  <si>
    <t xml:space="preserve">     -veřejné prostranství Hrbov</t>
  </si>
  <si>
    <t xml:space="preserve">     -veřejné prostranství Lhotky</t>
  </si>
  <si>
    <t xml:space="preserve">     -veřejné prostranství Mostiště</t>
  </si>
  <si>
    <t xml:space="preserve">     -veřejné prostranství Olší nad Oslavou</t>
  </si>
  <si>
    <t xml:space="preserve">     -projekt Regenerace zeleně VM</t>
  </si>
  <si>
    <t xml:space="preserve">     -ekologická výchova a osvěta</t>
  </si>
  <si>
    <t xml:space="preserve">     -Chaloupky o.p.s. dotace na činnost</t>
  </si>
  <si>
    <t xml:space="preserve">     -ostatní ekologické záležitosti</t>
  </si>
  <si>
    <t xml:space="preserve">     -Občanská poradna Žďár n.S. dotace</t>
  </si>
  <si>
    <t>Ostatní sociální péče a pomoc dětem a mládeži</t>
  </si>
  <si>
    <t xml:space="preserve">     -Centrum pro rodiče s dětmi Kopretina dotace</t>
  </si>
  <si>
    <t xml:space="preserve">     -Obl.charita-programy primární prevence dotace</t>
  </si>
  <si>
    <t>Domovy-penziony pro matky s dětmi</t>
  </si>
  <si>
    <t xml:space="preserve">     -Domov pro matky (otce) Ječmínek Žďár n.S. dotace</t>
  </si>
  <si>
    <t>Osobní asistence, peč.služba a podpora samost.bydlení</t>
  </si>
  <si>
    <t xml:space="preserve">     -osobní asistence (při Denním stacion.NESA) dotace</t>
  </si>
  <si>
    <t xml:space="preserve">     -Sociální služby VM příspěvek na provoz</t>
  </si>
  <si>
    <t xml:space="preserve">     -Stacionář NESA-denní pobyt pro ment.post.děti dotace</t>
  </si>
  <si>
    <t>Ostatní služby a činnosti v oblasti soc.péče</t>
  </si>
  <si>
    <t xml:space="preserve">     -domácí hospicová péče dotace</t>
  </si>
  <si>
    <t xml:space="preserve">     -Velmez NZDM dotace</t>
  </si>
  <si>
    <t xml:space="preserve">     -Nízkoprahové centrum nájemné plac.fi Conti Trade</t>
  </si>
  <si>
    <t xml:space="preserve">     -záloha na energie nízkoprah.centrum</t>
  </si>
  <si>
    <t xml:space="preserve">     -výdaje na OPP přefakturace Tech.službami</t>
  </si>
  <si>
    <t xml:space="preserve">     -krizový štáb-vybavení, rezerva</t>
  </si>
  <si>
    <t xml:space="preserve">     -služby telekomunikací</t>
  </si>
  <si>
    <t xml:space="preserve">     -mzdové vč.SZP</t>
  </si>
  <si>
    <t xml:space="preserve">     -věcné bez SZP</t>
  </si>
  <si>
    <t>Ostatní záležitosti bezpečnosti, veř.pořádkku…</t>
  </si>
  <si>
    <t xml:space="preserve">     -prevence kriminality-projekt dle výzvy</t>
  </si>
  <si>
    <t>Požární ochrana-dobrovolná část</t>
  </si>
  <si>
    <t xml:space="preserve">     -pož.sbor Velké Meziříčí</t>
  </si>
  <si>
    <t xml:space="preserve">     -pož.sbor Hrbov</t>
  </si>
  <si>
    <t xml:space="preserve">     -pož.sbor Lhotky</t>
  </si>
  <si>
    <t xml:space="preserve">     -pož.sbor Mostiště</t>
  </si>
  <si>
    <t xml:space="preserve">     -pož.sbor Olší nad Oslavou</t>
  </si>
  <si>
    <t xml:space="preserve">     -ZM Velké Meziříčí</t>
  </si>
  <si>
    <t xml:space="preserve">     -investiční</t>
  </si>
  <si>
    <t>Obecné příjmy a výdaje z fin.operací</t>
  </si>
  <si>
    <t xml:space="preserve">     -bankovní poplatky</t>
  </si>
  <si>
    <t xml:space="preserve">     -pojištění majetku města a odpovědnosti</t>
  </si>
  <si>
    <t xml:space="preserve">     -převody FKSP a soc.fondu obcí</t>
  </si>
  <si>
    <t xml:space="preserve">     -převody vlastním rezervním fondům</t>
  </si>
  <si>
    <t xml:space="preserve">     -převody vlastním rozpočtovým účtům</t>
  </si>
  <si>
    <t xml:space="preserve">     -platba DPH</t>
  </si>
  <si>
    <t xml:space="preserve">     -platba DPPO za obce za r.2014 - město</t>
  </si>
  <si>
    <t>Ostatní činnosti jinde nezařazené</t>
  </si>
  <si>
    <t xml:space="preserve">     -rezerva neúčelová</t>
  </si>
  <si>
    <t xml:space="preserve">     -rezerva m.č. Hrbov</t>
  </si>
  <si>
    <t xml:space="preserve">     -rezerva m.č. Lhotky</t>
  </si>
  <si>
    <t xml:space="preserve">     -rezerva m.č. Mostiště</t>
  </si>
  <si>
    <t xml:space="preserve">     -rezerva m.č.Olší nad Oslavou</t>
  </si>
  <si>
    <t xml:space="preserve">     -rezerva na dotace a dary </t>
  </si>
  <si>
    <t xml:space="preserve">     -rezerva pro neziskové organizace</t>
  </si>
  <si>
    <t xml:space="preserve">     -výs.melior. a zpevňujících dřevin-dotace</t>
  </si>
  <si>
    <t>tř.4</t>
  </si>
  <si>
    <t>tř.3</t>
  </si>
  <si>
    <t>tř.1-tř.4</t>
  </si>
  <si>
    <t xml:space="preserve">     -oprava map po městě</t>
  </si>
  <si>
    <t xml:space="preserve">     - pov.prohlídka mostů, PD pro ÚŘ komunik.N.Tratí,</t>
  </si>
  <si>
    <t xml:space="preserve">     - PD pro ÚŘ komunikace Nad Tratí</t>
  </si>
  <si>
    <t xml:space="preserve">     - RD Dolní Radslavice-změna projektu infrastruktury</t>
  </si>
  <si>
    <t xml:space="preserve">     - chodník Dolní Radslavice, směr VM, PD</t>
  </si>
  <si>
    <t xml:space="preserve">     - dokončení infrastruktury-komunikace OS Hliniště</t>
  </si>
  <si>
    <t xml:space="preserve">     - okružní křižovatka Dolní Radslavice</t>
  </si>
  <si>
    <t xml:space="preserve">     - opravy ul.Družstevní</t>
  </si>
  <si>
    <t xml:space="preserve">     - plocha pro přistávání helikoptér</t>
  </si>
  <si>
    <t xml:space="preserve">      -odtah vraků</t>
  </si>
  <si>
    <t xml:space="preserve">     - přísp.na inv.SVaK Žďársko-vodovod Nová</t>
  </si>
  <si>
    <t xml:space="preserve">     - přísp.na inv.SVaK Žďársko-vodovod Křižní,Příční,K Buči</t>
  </si>
  <si>
    <t xml:space="preserve">     - přísp.na inv.SVaK Žďársko-vodovod Dolní Radslavice</t>
  </si>
  <si>
    <t xml:space="preserve">     - přísp.na inv.SVaK Žďársko-vodovod Družstevní vč.PD</t>
  </si>
  <si>
    <t xml:space="preserve">     - přísp.na inv.SVaK Žďársko-vod.Františkov,Nad Pilou vč.PD</t>
  </si>
  <si>
    <t xml:space="preserve">     - přísp.na inv.SVaK Žďársko-vodovod Nad Tratí vč.PD</t>
  </si>
  <si>
    <t xml:space="preserve">     - přísp.na inv.SVaK Žďársko-vodovod křiž.Fr.Stránecké PD</t>
  </si>
  <si>
    <t xml:space="preserve">     - přísp.na inv.SVaK Žďársko-vodovod Karlov</t>
  </si>
  <si>
    <t xml:space="preserve">     -vodov.přípojka k RD č.43,49 Mostiště</t>
  </si>
  <si>
    <t xml:space="preserve">     - spotřeba el.energie - studna v zám.parku</t>
  </si>
  <si>
    <t xml:space="preserve">     -vodovod OS Hliniště-dokončení infrastruktury</t>
  </si>
  <si>
    <t xml:space="preserve">     -koupě vodovodní přípojky vč.šachty</t>
  </si>
  <si>
    <t xml:space="preserve">     - prohlídka kanalizace kamerou ul.Oslavická, Školní</t>
  </si>
  <si>
    <t xml:space="preserve">     - přísp.na inv.SVaK Žďársko-kanalizace Nová</t>
  </si>
  <si>
    <t xml:space="preserve">     - přísp.na inv.SVaK Žďársko-kanalizace Jircháře</t>
  </si>
  <si>
    <t xml:space="preserve">     - oprava kanalizace Hrbov</t>
  </si>
  <si>
    <t xml:space="preserve">     - kanalizace rodinné domky Mostiště</t>
  </si>
  <si>
    <r>
      <t xml:space="preserve">     - přísp.na inv.SVaK Žďársko-kanalizace </t>
    </r>
    <r>
      <rPr>
        <i/>
        <sz val="10"/>
        <rFont val="Arial"/>
        <family val="2"/>
      </rPr>
      <t>Křižní,Příční,K Buči</t>
    </r>
  </si>
  <si>
    <t xml:space="preserve">     - odbahnění a rekultivace dvou rybníků Hrbov,Svařenov</t>
  </si>
  <si>
    <t xml:space="preserve">     - MŠ Lhotky výměna topného média</t>
  </si>
  <si>
    <t xml:space="preserve">     - MŠ Sportovní oprava sítí kuchyně a soc.zařízení  PD</t>
  </si>
  <si>
    <t xml:space="preserve">     - MŠ Sportovní zateplení</t>
  </si>
  <si>
    <t xml:space="preserve">     - MŠ Čechova vým.PVC na schodišti</t>
  </si>
  <si>
    <t xml:space="preserve">     - MŠ Nad Plovárnou zateplení</t>
  </si>
  <si>
    <t xml:space="preserve">     - MŠ Sportovní-dřevěný domek (dar Kr.Vysočina)</t>
  </si>
  <si>
    <t xml:space="preserve">     - MŠ Mostiště-zateplení</t>
  </si>
  <si>
    <t xml:space="preserve">     -ZŠ Sokolovská opr.kanalizace u vjezdu z ulice</t>
  </si>
  <si>
    <t xml:space="preserve">     -ZŠ Komenského přepojení elektroměru na novou trafostan.</t>
  </si>
  <si>
    <t xml:space="preserve">     -ZŠ Lhotky oprava zdi v areálu školy</t>
  </si>
  <si>
    <t xml:space="preserve">     -ZŠ Oslavická elektr.vrátný</t>
  </si>
  <si>
    <t xml:space="preserve">     -ZŠ Oslavická oprava kanalizace</t>
  </si>
  <si>
    <t xml:space="preserve">     -ZŠ Oslavická oprava podlahy ŠJ</t>
  </si>
  <si>
    <t xml:space="preserve">     -ZŠ Oslavická nákl.výtah</t>
  </si>
  <si>
    <t xml:space="preserve">     -ZŠ Oslavická vodovodní rozvody</t>
  </si>
  <si>
    <t xml:space="preserve">     -ZŠ Oslavická rozvody pož.vody</t>
  </si>
  <si>
    <t xml:space="preserve">     -ZŠ Škoní doprava na přehlídku pěv.souborů</t>
  </si>
  <si>
    <t xml:space="preserve">     -ZŠ Sokolovská zateplení</t>
  </si>
  <si>
    <t xml:space="preserve">     -ZŠ Sokolovská zázemí pro uklizečky</t>
  </si>
  <si>
    <t xml:space="preserve">     -ZŠ Mostiště zateplení</t>
  </si>
  <si>
    <t xml:space="preserve">     -ZŠ Školní dřevěný domek</t>
  </si>
  <si>
    <t xml:space="preserve">     - webkamery u hřiště ZŠ Oslavická</t>
  </si>
  <si>
    <t>Gymnázia</t>
  </si>
  <si>
    <t xml:space="preserve">     -Gymnázium VM dotace</t>
  </si>
  <si>
    <t xml:space="preserve">     -HŠ Světlá a OA   dotace</t>
  </si>
  <si>
    <t xml:space="preserve">     -ŠJ Poštovní škrabka brambor</t>
  </si>
  <si>
    <t xml:space="preserve">     -divadlo IKAROS, nevyč.dotace z r.2014</t>
  </si>
  <si>
    <t xml:space="preserve">     -Knihovna nástavba</t>
  </si>
  <si>
    <t xml:space="preserve">     -Knihovna přísp.na provoz (dar KrVysočina)lavice do zahrady</t>
  </si>
  <si>
    <t xml:space="preserve">     -kniha "Sirotci a vdovy"</t>
  </si>
  <si>
    <t xml:space="preserve">     -NAKI výzkkum v r.2015</t>
  </si>
  <si>
    <t xml:space="preserve">     -kostelní věž </t>
  </si>
  <si>
    <t xml:space="preserve">     -KP zámek-obnova vých.fasády věže</t>
  </si>
  <si>
    <t xml:space="preserve">     -KP zámek-restaur.studny,vnitř.nádvoří zámku</t>
  </si>
  <si>
    <t xml:space="preserve">     -KP dům čp.82 obnova fasády Fexovi</t>
  </si>
  <si>
    <t xml:space="preserve">     -KP dům čp.120 obnova střechy Požárová</t>
  </si>
  <si>
    <t xml:space="preserve">     -KP kostel sv.Mikuláše,restaur.kamen.sloupů-farnost</t>
  </si>
  <si>
    <t xml:space="preserve">     -KP zámek-obnova části fasády v předzámčí</t>
  </si>
  <si>
    <t xml:space="preserve">     -veř.rozhl. poplatky </t>
  </si>
  <si>
    <t xml:space="preserve">     -veř.rozhlas Hrbov-dokoupení hlásičů</t>
  </si>
  <si>
    <t xml:space="preserve">     -JC mimoř.dotace na dovybavení JC, zahaj.koncert,ples</t>
  </si>
  <si>
    <t xml:space="preserve">     -JC-Vlast.a genealog.společnost dotace</t>
  </si>
  <si>
    <t xml:space="preserve">     -JC - PENB</t>
  </si>
  <si>
    <t xml:space="preserve">     -rekonstrukce Jupiter clubu -úrok</t>
  </si>
  <si>
    <t xml:space="preserve">     -rekonstrukce Jupiter clubu - autorský dozor…</t>
  </si>
  <si>
    <t xml:space="preserve">     -údržba sport.areálu Hrbov</t>
  </si>
  <si>
    <t xml:space="preserve">     -sportřeba vody hřiště Lhotky</t>
  </si>
  <si>
    <t xml:space="preserve">     -sportovní areál v Olší n.Oslavou údržba,oprava,OON</t>
  </si>
  <si>
    <t xml:space="preserve">     -údržba kurtu Mostiště,oprava tanečního parketu Mostiště</t>
  </si>
  <si>
    <t xml:space="preserve">     -dětské hřiště Čermákova</t>
  </si>
  <si>
    <t xml:space="preserve">     -víceúčel.hřiště Hrbov-terénní úpravy,dlažba</t>
  </si>
  <si>
    <t xml:space="preserve">     -provozní objekt hřiště Hrbov-zateplení,kuchyňka,schody</t>
  </si>
  <si>
    <t xml:space="preserve">     -dětské hřiště Mostiště-podíl k dotaci</t>
  </si>
  <si>
    <t xml:space="preserve">     -dětské hřiště Hrbov-podíl k dotaci</t>
  </si>
  <si>
    <t xml:space="preserve">     -anketa sportovec města,rezerva na sport</t>
  </si>
  <si>
    <t xml:space="preserve">          BK Velké Meziříčí mládež</t>
  </si>
  <si>
    <t xml:space="preserve">          FC Velké Meziříčí mládež</t>
  </si>
  <si>
    <t xml:space="preserve">          HSC Velké Meziříčí mládež</t>
  </si>
  <si>
    <t xml:space="preserve">          HHK Velké Meziříčí mládež</t>
  </si>
  <si>
    <t xml:space="preserve">          SKI klub Velké Meziříčí mládež</t>
  </si>
  <si>
    <t xml:space="preserve">          Sokol Velké Meziříčí mládež</t>
  </si>
  <si>
    <t xml:space="preserve">          Spartak Velké Meziříčí mládež</t>
  </si>
  <si>
    <t xml:space="preserve">          Stolní tenis Velké Meziříčí mládež</t>
  </si>
  <si>
    <t xml:space="preserve">          Sport.střelecký klub Velké Meziříčí mládež</t>
  </si>
  <si>
    <t xml:space="preserve">          Agility Velké Meziříčí mládež</t>
  </si>
  <si>
    <t xml:space="preserve">          Malá kopaná Velké Meziříčí mládež</t>
  </si>
  <si>
    <t xml:space="preserve">          Stolní tenis Velké Meziříčí dospělí</t>
  </si>
  <si>
    <t xml:space="preserve">          Agility Velké Meziříčí dospělí</t>
  </si>
  <si>
    <t xml:space="preserve">          Stolní tenis-dar</t>
  </si>
  <si>
    <t xml:space="preserve">          TJ Sokol-dar</t>
  </si>
  <si>
    <t xml:space="preserve">          FC VM-dar</t>
  </si>
  <si>
    <t xml:space="preserve">          TJ Spartak-dar</t>
  </si>
  <si>
    <t xml:space="preserve">          J.Rosický-fotb.turnaj hráčů starších 50 let (V.ročník)</t>
  </si>
  <si>
    <t xml:space="preserve">         odměny sportovcům-dárkové poukázky</t>
  </si>
  <si>
    <t xml:space="preserve">     -Dům dětí a mládeže-rekonstrukce dvorní části</t>
  </si>
  <si>
    <t xml:space="preserve">     -Kynologický klub VM dotace</t>
  </si>
  <si>
    <t xml:space="preserve">     -K centrum,obl.charita Třebíč dotace</t>
  </si>
  <si>
    <t xml:space="preserve">     -M.Charvátová inval.vozík dotace</t>
  </si>
  <si>
    <t xml:space="preserve">     -veř.osvětlení Olší nad Oslavou oprava</t>
  </si>
  <si>
    <t xml:space="preserve">     -veř.osvětlení Mostiště-k míst.družstvu</t>
  </si>
  <si>
    <t xml:space="preserve">     -veř.osvětlení Olší nad Oslavou rozšíření</t>
  </si>
  <si>
    <t xml:space="preserve">     -práce provedené TS Hrbov</t>
  </si>
  <si>
    <t xml:space="preserve">     -hřbitov Moráň úprava</t>
  </si>
  <si>
    <t xml:space="preserve">     -územní plán Petráveč návrh změny</t>
  </si>
  <si>
    <t xml:space="preserve">          Koruna Vysočiny</t>
  </si>
  <si>
    <t xml:space="preserve">     -studie využítí suterénu radnice</t>
  </si>
  <si>
    <t xml:space="preserve">     -oprava klubovny čp.185 Mostiště-střecha,podlahy…</t>
  </si>
  <si>
    <t xml:space="preserve">     -zálohy na vodu v býv.areálu TS</t>
  </si>
  <si>
    <t xml:space="preserve">     -poskytnuté náhrady</t>
  </si>
  <si>
    <t xml:space="preserve">     -nákup kolků</t>
  </si>
  <si>
    <t xml:space="preserve">     -úhrada sankcí jiným rozpočtům</t>
  </si>
  <si>
    <t xml:space="preserve">     -rezerva odb.správy majetku a bytů</t>
  </si>
  <si>
    <t xml:space="preserve">     -trafo ul.Komenského vč.přípojek</t>
  </si>
  <si>
    <t xml:space="preserve">     -zastavovací studie Kúsky</t>
  </si>
  <si>
    <t xml:space="preserve">     -trafostanice u Zim.stadionu</t>
  </si>
  <si>
    <t xml:space="preserve">     -výkupy pozemků Olší n.Osl.</t>
  </si>
  <si>
    <t xml:space="preserve">     - nájemné za pozemky (skládka TKO)</t>
  </si>
  <si>
    <t xml:space="preserve">     - skládka TKO-dokončení dotěsnění</t>
  </si>
  <si>
    <t xml:space="preserve">     -třídění komun.odpadů-dar od Kr.Vysočina z r.2014</t>
  </si>
  <si>
    <t xml:space="preserve">     -podpora domácího kompostování VM</t>
  </si>
  <si>
    <t xml:space="preserve">     -koše na psí exkrementy</t>
  </si>
  <si>
    <t xml:space="preserve">     -přístřešek děts.koutku v Dol.Radslavicích</t>
  </si>
  <si>
    <t xml:space="preserve">     - práce provedené TS - město vč.nákupu mobiliáře</t>
  </si>
  <si>
    <t xml:space="preserve">     -grantový systém podpory kultury</t>
  </si>
  <si>
    <t xml:space="preserve">     - pobytová akce pro klienty SPOD</t>
  </si>
  <si>
    <t xml:space="preserve">     -Sociální rehabilitace-dotace</t>
  </si>
  <si>
    <t xml:space="preserve">     -Sociální služby VM příspěvek na provoz-přeposl.dotace</t>
  </si>
  <si>
    <t xml:space="preserve">     -domácí hospic Vysočina o.p.s.  dotace</t>
  </si>
  <si>
    <t xml:space="preserve">     -záležitosti soc.věcí blíže nespecifikované-dárky pro děti</t>
  </si>
  <si>
    <t xml:space="preserve">     -rozšíření MKDS - program MVČR</t>
  </si>
  <si>
    <t xml:space="preserve">     -komise m.č. Hrbov</t>
  </si>
  <si>
    <t xml:space="preserve">     -komise m.č.Lhotky</t>
  </si>
  <si>
    <t xml:space="preserve">     -komise m.č. Mostiště</t>
  </si>
  <si>
    <t xml:space="preserve">     -komise m.č. Olší n.Oslavou</t>
  </si>
  <si>
    <t xml:space="preserve">     -družební města</t>
  </si>
  <si>
    <t xml:space="preserve">     -převody vlastním fondům hospodářské činnosti</t>
  </si>
  <si>
    <t xml:space="preserve">     -SPOD 2014 - vratka dotace</t>
  </si>
  <si>
    <t xml:space="preserve">     -digit.povodňový plán - vratka dotace</t>
  </si>
  <si>
    <t xml:space="preserve">     -projekt "Centrum zaměstnanosti…" - vratka dotace</t>
  </si>
  <si>
    <t>ROZBOR HOSPODAŘENÍ MĚSTA VELKÉ MEZIŘÍČÍ K 31.12.2015</t>
  </si>
  <si>
    <t>K 31.12.2015</t>
  </si>
  <si>
    <t>ného (RU: 286 665 tis. Kč).</t>
  </si>
  <si>
    <r>
      <rPr>
        <u val="single"/>
        <sz val="11"/>
        <color indexed="8"/>
        <rFont val="Arial"/>
        <family val="2"/>
      </rPr>
      <t>Plnění daňových příjmů</t>
    </r>
    <r>
      <rPr>
        <sz val="11"/>
        <color indexed="8"/>
        <rFont val="Arial"/>
        <family val="2"/>
      </rPr>
      <t xml:space="preserve">:  105 % rozpočtu zahrnuje příjmy z daní, správní a místní poplatky. </t>
    </r>
  </si>
  <si>
    <r>
      <t>Nedaňové příjmy jsou plněny na 138 %,</t>
    </r>
    <r>
      <rPr>
        <sz val="11"/>
        <color indexed="8"/>
        <rFont val="Arial"/>
        <family val="2"/>
      </rPr>
      <t xml:space="preserve">  vyšší plnění je ovlivněno příjmy, které nelze rozpočtovat - příjmy z pronájmů ve školách, které se pře-</t>
    </r>
  </si>
  <si>
    <r>
      <t xml:space="preserve">Kapitálové příjmy  18 494 tis.Kč (336% RU) </t>
    </r>
    <r>
      <rPr>
        <sz val="11"/>
        <color indexed="8"/>
        <rFont val="Arial"/>
        <family val="2"/>
      </rPr>
      <t xml:space="preserve"> představují příjmy z prodeje pozemků 13 067 tis. Kč   a příjmy z prodeje bytů 5 427 tis.Kč.</t>
    </r>
  </si>
  <si>
    <r>
      <t xml:space="preserve">Transfery přijaté - plnění na101 %. </t>
    </r>
    <r>
      <rPr>
        <sz val="11"/>
        <color indexed="8"/>
        <rFont val="Arial"/>
        <family val="2"/>
      </rPr>
      <t>Transfery ze SR  na výkon státní správy byl plněn poměrnou částkou - poukazovány měs.zálohy.</t>
    </r>
  </si>
  <si>
    <r>
      <t>Výdaje běžné i kapitálové vykazují čerpání 85 %</t>
    </r>
    <r>
      <rPr>
        <sz val="11"/>
        <color indexed="8"/>
        <rFont val="Arial"/>
        <family val="2"/>
      </rPr>
      <t xml:space="preserve"> rozpočtu upraveného.  </t>
    </r>
  </si>
  <si>
    <t>PŘÍJMY HLAVNÍ ČINNOSTI K 31.12.2015</t>
  </si>
  <si>
    <t xml:space="preserve">     -ostatní příjmy-popl.za zprostředkování prodeje vstupenek</t>
  </si>
  <si>
    <t xml:space="preserve">     -pronájem sloupů VO - Mr.Magic</t>
  </si>
  <si>
    <t xml:space="preserve">     -pronájem mostu nad dálnicí - Czech Outdoor s.r.o.</t>
  </si>
  <si>
    <t xml:space="preserve">     -prodej dlažby aj.</t>
  </si>
  <si>
    <t xml:space="preserve">     -Centrum služeb pro silniční dopravu-náhrada</t>
  </si>
  <si>
    <t xml:space="preserve">     -vratka části poskytnuté dotace-Povodí Moravy</t>
  </si>
  <si>
    <t xml:space="preserve">     -příjmy z pronájmu (MŠ Lhotky)</t>
  </si>
  <si>
    <t xml:space="preserve">     -odvod z inv.fondu ZŠ Oslavická,přísp.organizace</t>
  </si>
  <si>
    <t>Zákl.školy pro žáky se spec.vzděl.potřebami</t>
  </si>
  <si>
    <t xml:space="preserve">     -poj.plnění Praktická škola-poškození fasády vandalem</t>
  </si>
  <si>
    <t xml:space="preserve">     -vrácení dotace-I.Horká</t>
  </si>
  <si>
    <t xml:space="preserve">     -přepl.energií KD Olší nad Oslavou</t>
  </si>
  <si>
    <t xml:space="preserve">     -přepl.energií KD Mostiště</t>
  </si>
  <si>
    <t xml:space="preserve">     -přeplatky el.energie-vyúčtování</t>
  </si>
  <si>
    <t xml:space="preserve">     -přeplatky el.energie-vyúčtování Olší nad Oslavou</t>
  </si>
  <si>
    <t xml:space="preserve">     -přijaté pojistné náhrady-pošk.sloupu VO nárazem vozidla</t>
  </si>
  <si>
    <t xml:space="preserve">     -vyúčtování vodné Rozkoš, kašna na náměstí</t>
  </si>
  <si>
    <t xml:space="preserve">     -náklady správního řízení</t>
  </si>
  <si>
    <t xml:space="preserve">     -věcná břemena Lhotky</t>
  </si>
  <si>
    <t xml:space="preserve">     -věcná břemena Olší nad Oslavou</t>
  </si>
  <si>
    <t>Využívání a zneškodňování ostatních odpadů</t>
  </si>
  <si>
    <t xml:space="preserve">     -přijaté sankční platby-ŽP zákon o odpadech</t>
  </si>
  <si>
    <t xml:space="preserve">     -náklady řízení-ŽP zákon o odpadech</t>
  </si>
  <si>
    <t xml:space="preserve">     -přefakturace ZZS kraje Vysočina</t>
  </si>
  <si>
    <t xml:space="preserve">     -přefakturace HZS kraje Vysočina</t>
  </si>
  <si>
    <t xml:space="preserve">     -přefakturace Domácí hospic Vysočina</t>
  </si>
  <si>
    <t xml:space="preserve">     -přeplatky vodné has.VM</t>
  </si>
  <si>
    <t xml:space="preserve">     -přeplatky vody,el.energie Hrbov</t>
  </si>
  <si>
    <t xml:space="preserve">     -úhrady nákladů za zásahy jednotky SDH u dopr.nehod</t>
  </si>
  <si>
    <t xml:space="preserve">     -ostatní (čip HZ)</t>
  </si>
  <si>
    <t xml:space="preserve">     -přeplatky energií Mostiště</t>
  </si>
  <si>
    <t xml:space="preserve">     -přeplatky energií Olší nad Oslavou</t>
  </si>
  <si>
    <t xml:space="preserve">     -úhrada za poskytnutí informací</t>
  </si>
  <si>
    <t xml:space="preserve">     -úhrada za odvoz do protialkoholní zách.stanice</t>
  </si>
  <si>
    <t xml:space="preserve">     -SATT a.s.-výplata podílu na zisku </t>
  </si>
  <si>
    <t xml:space="preserve">     -ZŠ Oslavická očistění záp.strany fasády</t>
  </si>
  <si>
    <t xml:space="preserve">     -ZŠ Oslavická oplocení</t>
  </si>
  <si>
    <t xml:space="preserve">     -studie hřiště Nad Gymnáziem</t>
  </si>
  <si>
    <t>Neinv.přijaté transfery ze státních fondů</t>
  </si>
  <si>
    <t xml:space="preserve">     -MŠ Sportovní-zateplení</t>
  </si>
  <si>
    <t xml:space="preserve">     -regenerace zeleně Velké Meziříčí</t>
  </si>
  <si>
    <t xml:space="preserve">     -ZŠ Lhotky-výzva č.56</t>
  </si>
  <si>
    <t xml:space="preserve">     -revitalizace zeleně Olší n.Oslavou</t>
  </si>
  <si>
    <t xml:space="preserve">     -ZŠ Školní-výzva č.56</t>
  </si>
  <si>
    <t xml:space="preserve">     -na činnost OLH za I V.čtvrtl.2014,  I.-III.čtvrtl.2015</t>
  </si>
  <si>
    <t xml:space="preserve">     -program regenerace MPZ  (1270 tis.posk., 406 vráceno)</t>
  </si>
  <si>
    <t xml:space="preserve">     -na výkon sociální práce 2015</t>
  </si>
  <si>
    <t xml:space="preserve">     -progr.Preventivní ochrana před nepříz.vlivy-Muzeum VM</t>
  </si>
  <si>
    <t xml:space="preserve">     -polytechnická výchova ZŠ Školní</t>
  </si>
  <si>
    <t xml:space="preserve">     -polytechnická výchova ZŠ Sokolovská</t>
  </si>
  <si>
    <t xml:space="preserve">     -polytechnická výchova MŠ VM</t>
  </si>
  <si>
    <t xml:space="preserve">     -akceschopnost JPO 2015</t>
  </si>
  <si>
    <t xml:space="preserve">     -"Postup města v MA 21 a Zdraví 21"</t>
  </si>
  <si>
    <t xml:space="preserve">     -"Zdraví v nás a příroda okolo nás" ZŠ Lhotky</t>
  </si>
  <si>
    <t xml:space="preserve">     -"Slavíme den dětí" pro DDM VM</t>
  </si>
  <si>
    <t xml:space="preserve">     -"BB cvíčo" pro DDM VM</t>
  </si>
  <si>
    <t xml:space="preserve">     -dar za třídění odpadů</t>
  </si>
  <si>
    <t xml:space="preserve">     -na podporu služeb TIC</t>
  </si>
  <si>
    <t xml:space="preserve">     -"Bezpečnost dat DDM VM" pro DDM</t>
  </si>
  <si>
    <t xml:space="preserve">     -"Responsivní design webu města VM"</t>
  </si>
  <si>
    <t xml:space="preserve">     -dar za sečení tráby podél komunikací</t>
  </si>
  <si>
    <t xml:space="preserve">     -"Ruku v ruce s přírodou" pro MŠVM</t>
  </si>
  <si>
    <t xml:space="preserve">     -převod zisku HOČ</t>
  </si>
  <si>
    <t xml:space="preserve">     -převody z HOČ-DPH,mzdy,soc.fond,penz.připoj. SMB</t>
  </si>
  <si>
    <t>Investiční přijaté transfery ze státních fondů</t>
  </si>
  <si>
    <t xml:space="preserve">     - MŠ Sportovní-zateplení</t>
  </si>
  <si>
    <t xml:space="preserve">     -MŠ Nad Plovárnou-zateplení</t>
  </si>
  <si>
    <t xml:space="preserve">     -ZŠ Sokolovská-zateplení</t>
  </si>
  <si>
    <t>Ostatní investiční přijaté transfery ze SR</t>
  </si>
  <si>
    <t xml:space="preserve">     -Rozšíření MKDS 2015</t>
  </si>
  <si>
    <t xml:space="preserve">     -Zázemí a šatny fotbal.stadionu</t>
  </si>
  <si>
    <t>Investiční přijaté transfery od krajů</t>
  </si>
  <si>
    <t xml:space="preserve">     -rozšíření metropolitní šítě VM 2014</t>
  </si>
  <si>
    <t xml:space="preserve">     -kamerové body Jihlavská, Třebíčská</t>
  </si>
  <si>
    <t xml:space="preserve">     - deratizace,hubení dalších škůdců,likv.kadáverů - VM</t>
  </si>
  <si>
    <t xml:space="preserve">     - deratizace,hubení dalších škůdců,likv.kadáverů - Lhotky</t>
  </si>
  <si>
    <t xml:space="preserve">     - deratizace,hubení dalších škůdců,likv.kadáverů - Mostiště</t>
  </si>
  <si>
    <t xml:space="preserve">     - deratizace,hubení dalších škůdců,likv.kadáverů - Olší n.O.</t>
  </si>
  <si>
    <t xml:space="preserve">     - IC - prodej známek</t>
  </si>
  <si>
    <t xml:space="preserve">     -nauč.stezka Nesměř, Bal.údolí (proj.rozšíř.NS¨)-viz § 3742</t>
  </si>
  <si>
    <t xml:space="preserve">     - chodník ul.Nad Tratí</t>
  </si>
  <si>
    <t xml:space="preserve">     - ochranné zábradlí na ul.Hornoměstská</t>
  </si>
  <si>
    <t xml:space="preserve">     - chodník ul.Františkov vč.cyklostezky…</t>
  </si>
  <si>
    <t xml:space="preserve">     - chodník Mostiště směr Olší</t>
  </si>
  <si>
    <t xml:space="preserve">     - okružní křižovatka Třebíčská-Hornoměstská</t>
  </si>
  <si>
    <t xml:space="preserve">     - navaz.měst.inv.II/602-vyúčt.sml.o přeložce,zpr.sml.o VB</t>
  </si>
  <si>
    <t xml:space="preserve">          -opr.komunikace Polní,Nová Říše</t>
  </si>
  <si>
    <t xml:space="preserve">          -opr.povrchu podél zastávek</t>
  </si>
  <si>
    <t xml:space="preserve">          -opr.podjezdu podél Oslavy u Penny</t>
  </si>
  <si>
    <t xml:space="preserve">          -zasklení autobus.zastávek</t>
  </si>
  <si>
    <t xml:space="preserve">          -oprava dešť.propustku pod komunikací Loupežník</t>
  </si>
  <si>
    <t xml:space="preserve">          -oprava schodů na ul.Bezděkov</t>
  </si>
  <si>
    <t xml:space="preserve">          -oprava opěr.zdi na ul.Uhřínovská</t>
  </si>
  <si>
    <t xml:space="preserve">          -oprava opěr.zdi,předláždění příkopu ul.Lipnice</t>
  </si>
  <si>
    <t xml:space="preserve">          -mobilní protipovodňové hrazení</t>
  </si>
  <si>
    <t xml:space="preserve">          -oprava chodníku,MK a pošk.stožáru na přech. ul.Nová</t>
  </si>
  <si>
    <t xml:space="preserve">     -přísp.na inv.SVaK Žďársko-rezerva</t>
  </si>
  <si>
    <t xml:space="preserve">     -předčasné splacení služby RTS</t>
  </si>
  <si>
    <t xml:space="preserve">      -stav.práce-oprava vpusti na ul.Novosady</t>
  </si>
  <si>
    <t xml:space="preserve">     - přísp.na inv.SVaK Žďársko-kanalizace Nad Tratí</t>
  </si>
  <si>
    <r>
      <t xml:space="preserve">     - přísp.na inv.SVaK Žďársko-kanalizace </t>
    </r>
    <r>
      <rPr>
        <i/>
        <sz val="10"/>
        <rFont val="Arial"/>
        <family val="2"/>
      </rPr>
      <t>Fr.Strán.+PD</t>
    </r>
  </si>
  <si>
    <t xml:space="preserve">     - přísp.na inv.SVaK Žďársko-kanalizace Nábřežní </t>
  </si>
  <si>
    <t xml:space="preserve">     - přísp.na inv.SVaK Žďársko-kanalizace Františkov PD</t>
  </si>
  <si>
    <t xml:space="preserve">     -oprava kanalizace Mostiště</t>
  </si>
  <si>
    <t xml:space="preserve">     -příspěvek na provoz MŠ-dotace "Ruku v ruce s přírodou"</t>
  </si>
  <si>
    <t xml:space="preserve">     -příspěvek na provoz MŠ-dotace "polytechnická výchova"</t>
  </si>
  <si>
    <t xml:space="preserve">     - MŠ Sokolovská oprava schodišť,položení dlažby</t>
  </si>
  <si>
    <t xml:space="preserve">     - MŠ Nad Plovárnou-stanovisko en.auditora k proj.OPŽP</t>
  </si>
  <si>
    <t xml:space="preserve">     - MŠ Sokolovská-stanovisko en.auditora-projekt OPŽP</t>
  </si>
  <si>
    <t xml:space="preserve">     - MŠ Sokolovská-výměna PVC ve dvou třídách</t>
  </si>
  <si>
    <t xml:space="preserve">     - MŠ Sokolovská-oprava fasády po násilném poškození</t>
  </si>
  <si>
    <t xml:space="preserve">     - MŠ Nad Čechova-stanovisko en.auditora k proj.OPŽP</t>
  </si>
  <si>
    <t xml:space="preserve">     -seminář v JC "Děti a rodiče on-line"</t>
  </si>
  <si>
    <t xml:space="preserve">      -ZŠ Sokolovská-přísp.na provoz z dotace na polyt.výchovu</t>
  </si>
  <si>
    <t xml:space="preserve">      -ZŠ Sokolovská-přísp.na provoz z dotace na výzvu č.56</t>
  </si>
  <si>
    <t xml:space="preserve">      -ZŠ Sokolovská-přísp.na provoz z dotace na výzvu č.57</t>
  </si>
  <si>
    <t xml:space="preserve">     -ZŠ Sokolovská-výroba tabulky (zeteplení budov)</t>
  </si>
  <si>
    <t xml:space="preserve">     -ZŠ Lhotky-přísp.na provoz z dotace na výzvu č.56</t>
  </si>
  <si>
    <t xml:space="preserve">     -ZŠ Lhotky-přísp.na provoz z dot.na proj."Zdraví v nás…"</t>
  </si>
  <si>
    <t xml:space="preserve">     -ZŠ Mostiště doskočiště</t>
  </si>
  <si>
    <t xml:space="preserve">     -ZŠ Oslavická opr.obložení,instalace detektoru plynu</t>
  </si>
  <si>
    <t xml:space="preserve">     -ZŠ Školní přísp.na provoz z dotace na polyt.výchovu</t>
  </si>
  <si>
    <t xml:space="preserve">     -ZŠ Školní přísp.na provoz z dotace na výzvu č.56</t>
  </si>
  <si>
    <t xml:space="preserve">     -ZŠ Školní server neinv.-instalace</t>
  </si>
  <si>
    <t xml:space="preserve">     -ZŠ Školní server inv.-instalace</t>
  </si>
  <si>
    <t xml:space="preserve">     -ŠJ Poštovní oprava fasády po násilném poškození</t>
  </si>
  <si>
    <t xml:space="preserve">     -ŠJ Poštovní oprava plynových kotlů</t>
  </si>
  <si>
    <t xml:space="preserve">     -Muzeum přísp.na prov.z dot."Prev.ochrana před nepř.vlivy.."</t>
  </si>
  <si>
    <t xml:space="preserve">     -KP kašna na náměstí,restaurování  </t>
  </si>
  <si>
    <t xml:space="preserve">     -ŘK farnost-dotace věž</t>
  </si>
  <si>
    <t xml:space="preserve">     -rádio Proglas-dotace</t>
  </si>
  <si>
    <t xml:space="preserve">     -Areál zdraví plynof.</t>
  </si>
  <si>
    <r>
      <t xml:space="preserve">     -hřiště u ZŠ Školní-</t>
    </r>
    <r>
      <rPr>
        <i/>
        <sz val="9"/>
        <rFont val="Arial CE"/>
        <family val="0"/>
      </rPr>
      <t>šatny,soc.záz</t>
    </r>
    <r>
      <rPr>
        <i/>
        <sz val="11"/>
        <rFont val="Arial CE"/>
        <family val="0"/>
      </rPr>
      <t>.</t>
    </r>
  </si>
  <si>
    <t xml:space="preserve">     -zázemí a šatny fotb.stadion Tržiště (vč.dotace)</t>
  </si>
  <si>
    <t xml:space="preserve">     -investiční dotace SKI klub</t>
  </si>
  <si>
    <t xml:space="preserve">          BK VM dar</t>
  </si>
  <si>
    <t xml:space="preserve">          HSC VM dar</t>
  </si>
  <si>
    <t xml:space="preserve">          FC VM dar</t>
  </si>
  <si>
    <t xml:space="preserve">          HHK VM dar</t>
  </si>
  <si>
    <t xml:space="preserve">          SKI klub VM dar</t>
  </si>
  <si>
    <t xml:space="preserve">          TJ Spartak VM dar</t>
  </si>
  <si>
    <t xml:space="preserve">          Stolní tenis VM dar</t>
  </si>
  <si>
    <t xml:space="preserve">          SSK Kablo VM dar</t>
  </si>
  <si>
    <t xml:space="preserve">          TJ Sokol VM dar</t>
  </si>
  <si>
    <t xml:space="preserve">          M.David-fotb.turnaj</t>
  </si>
  <si>
    <t xml:space="preserve">          SK Sokol Lhotky</t>
  </si>
  <si>
    <t xml:space="preserve">     -Dům dětí a mládeže-přísp.na provoz "Slavíme den dětí"</t>
  </si>
  <si>
    <t xml:space="preserve">     -Dům dětí a mládeže-přísp.na provoz "BB cvíčo"</t>
  </si>
  <si>
    <t xml:space="preserve">     -Dům dětí a mládeže-přísp.na provoz "Bezpečnost dat DDM"</t>
  </si>
  <si>
    <t xml:space="preserve">     -práce provedené TS město </t>
  </si>
  <si>
    <t xml:space="preserve">     -dotace TJ DS Březejc,M.Zdráhalová</t>
  </si>
  <si>
    <t xml:space="preserve">     -J.Kuřátko kompenzační pomůcka dotace</t>
  </si>
  <si>
    <t xml:space="preserve">     -grantový program Zdravé město</t>
  </si>
  <si>
    <t xml:space="preserve">     -grant Farní sbor</t>
  </si>
  <si>
    <t xml:space="preserve">     -grant SK8</t>
  </si>
  <si>
    <t xml:space="preserve">     -grant DDM</t>
  </si>
  <si>
    <t xml:space="preserve">     -grant ZŠ Sokolovská</t>
  </si>
  <si>
    <t xml:space="preserve">     -grant Sociální služby města VM</t>
  </si>
  <si>
    <t xml:space="preserve">     -grant ZŠ Školní</t>
  </si>
  <si>
    <t xml:space="preserve">     -grant Chaloupky o.p.s.</t>
  </si>
  <si>
    <t xml:space="preserve">     -oprava stožáru VO ul.Novosady</t>
  </si>
  <si>
    <t xml:space="preserve">     -veř.osvětlení ulice Nad Tratí</t>
  </si>
  <si>
    <t xml:space="preserve">     -veř.osvětlení okružní křižovatka Dolní Radslavice</t>
  </si>
  <si>
    <t xml:space="preserve">     -veř.osvětlení ul.Družstevní oprava</t>
  </si>
  <si>
    <t xml:space="preserve">     -veř.osvětlení Nad Gymnáziem (za dráhou)</t>
  </si>
  <si>
    <t xml:space="preserve">     -práce provedené TS Lhotky</t>
  </si>
  <si>
    <t xml:space="preserve">     -vedení agendy pronájmu hrobových míst</t>
  </si>
  <si>
    <t xml:space="preserve">     -plynofikace ul.Sportovní</t>
  </si>
  <si>
    <t xml:space="preserve">     -výměna čerpadla v kašně</t>
  </si>
  <si>
    <t xml:space="preserve">         Sdružení obcí Vysočiny</t>
  </si>
  <si>
    <t xml:space="preserve">     -výkupy pozemků Hrbov, geodet.práce,nájemné</t>
  </si>
  <si>
    <t xml:space="preserve">     -výkupy pozemků Lhotky,věc.břemeno,GP a studie Kúsky</t>
  </si>
  <si>
    <t xml:space="preserve">     -metropolitní síť včetně dotace</t>
  </si>
  <si>
    <t xml:space="preserve">     -areál býv.Tech.služeb-urbanistická studie 45,demolice 92</t>
  </si>
  <si>
    <t xml:space="preserve">     -výkup garáží-obchvat</t>
  </si>
  <si>
    <t xml:space="preserve">     -nauč.stezka Nesměř,Bal.údolí</t>
  </si>
  <si>
    <t xml:space="preserve">     -poskytnutí info o síle větru a srážkových úhrnech</t>
  </si>
  <si>
    <t xml:space="preserve">          -Farní sbor Českobr.církve evang. -koncert</t>
  </si>
  <si>
    <t xml:space="preserve">          -MŠ Čechova</t>
  </si>
  <si>
    <t xml:space="preserve">          -DDM Drakiáda</t>
  </si>
  <si>
    <t xml:space="preserve">          -Milan Fleck,Fajtfest</t>
  </si>
  <si>
    <t xml:space="preserve">          -ing. Hynek Jurman,kniha "Ozvěny Vysočiny"</t>
  </si>
  <si>
    <t xml:space="preserve">          -Mgr.Olge Ubrová-účast Harmonie na mez.festivalu</t>
  </si>
  <si>
    <t>Domovy pro postižené se zvl.režimem</t>
  </si>
  <si>
    <t xml:space="preserve">     -Centrum Kociánka,dot.na poříz.elektron.varhan</t>
  </si>
  <si>
    <t xml:space="preserve">     -kamerový systém VM</t>
  </si>
  <si>
    <t xml:space="preserve">     -kamerové body Jihlavská,Třebíčská</t>
  </si>
  <si>
    <t>Aktivní krátkodobé operace řízení likvidity-příjmy</t>
  </si>
  <si>
    <t>Dlouhodobé přijaté půjčené prostředky</t>
  </si>
  <si>
    <t>Kč</t>
  </si>
  <si>
    <t>úroky</t>
  </si>
  <si>
    <t>stravování</t>
  </si>
  <si>
    <t>penzijní připojištění</t>
  </si>
  <si>
    <t>zařízení sloužící kulturnímu a sociálnímu rozvoji</t>
  </si>
  <si>
    <t>rekreace-zájezdy</t>
  </si>
  <si>
    <t>dary-životní a pracovní výročí</t>
  </si>
  <si>
    <t>poplatky bance</t>
  </si>
  <si>
    <t xml:space="preserve">     ZŠ Sokolovská    </t>
  </si>
  <si>
    <t xml:space="preserve">     ZŠ Oslavická</t>
  </si>
  <si>
    <t xml:space="preserve">     ZŠ Školní</t>
  </si>
  <si>
    <t xml:space="preserve">     Sociální služby</t>
  </si>
  <si>
    <t>platy provozních zaměstnanců-ZŠ Sokolovská</t>
  </si>
  <si>
    <t>přijaté úroky</t>
  </si>
  <si>
    <t>bankovní poplatky</t>
  </si>
  <si>
    <t>Sociální fond města k 31.12.2015</t>
  </si>
  <si>
    <t>počáteční stav k 1.1.2015</t>
  </si>
  <si>
    <t>jednotný příděl za r.2015</t>
  </si>
  <si>
    <t>přísp.odborové organizaci MěÚ VM na kult.vzdělávací činnost</t>
  </si>
  <si>
    <t>stav účtu sociálního fondu k 31.12.2015</t>
  </si>
  <si>
    <t>kultura a tělovýchova</t>
  </si>
  <si>
    <t xml:space="preserve">     -ZŠ Sokolovská-výzva č.56</t>
  </si>
  <si>
    <t xml:space="preserve">     -ZŠ Sokolovská-výzva č.57</t>
  </si>
  <si>
    <t>Fond příjmy z pronájmů k 31.12.2015</t>
  </si>
  <si>
    <t>nájemné II.pololetí 2014:</t>
  </si>
  <si>
    <t>nájemné I.pololetí 2015:</t>
  </si>
  <si>
    <t>obložení jídelny, detektor plynu ZŠ Oslavická</t>
  </si>
  <si>
    <t>stav účtu fond příjmy z pronájmů  k 31.12.2015</t>
  </si>
  <si>
    <t>Fond  TS+bank.poplatky  k 31.12.2015</t>
  </si>
  <si>
    <t>nájemné za r. 2015</t>
  </si>
  <si>
    <t>dofinancování posl.etapy dotěsnění skládky TKO</t>
  </si>
  <si>
    <t>stav účtu fond TS+bank.poplatky k 31.12.2015</t>
  </si>
  <si>
    <t>Fond rozvoje bydlení k 31.12.2015</t>
  </si>
  <si>
    <t>stav účtu fond rozvoje bydlení k 31.12.2015</t>
  </si>
  <si>
    <t>252 923 tis. Kč představují    111 % rozpočtované částky (RU: 227 082),  profinancováno bylo 242 641  Kč výdajů , tj. 85 % rozpočtu uprave-</t>
  </si>
  <si>
    <r>
      <t xml:space="preserve">Hospodaření města za rok 2015 vykazuje kladný výsledek 10 282 tis. Kč. </t>
    </r>
    <r>
      <rPr>
        <sz val="11"/>
        <rFont val="Arial"/>
        <family val="2"/>
      </rPr>
      <t xml:space="preserve">Dosažené příjmy  po konsolidaci ve výši </t>
    </r>
  </si>
  <si>
    <t>VÝDAJE HLAVNÍ ČINNOSTI K 31.12.2015</t>
  </si>
  <si>
    <t>Příloha ZÚ č.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</si>
</sst>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76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Arial CE"/>
      <family val="2"/>
    </font>
    <font>
      <sz val="11"/>
      <color indexed="12"/>
      <name val="Arial CE"/>
      <family val="2"/>
    </font>
    <font>
      <b/>
      <i/>
      <sz val="11"/>
      <name val="Arial CE"/>
      <family val="2"/>
    </font>
    <font>
      <b/>
      <i/>
      <sz val="11"/>
      <color indexed="12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sz val="11"/>
      <color indexed="8"/>
      <name val="Arial CE"/>
      <family val="0"/>
    </font>
    <font>
      <i/>
      <sz val="9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0" fillId="34" borderId="10" xfId="0" applyFont="1" applyFill="1" applyBorder="1" applyAlignment="1">
      <alignment horizontal="right" vertical="top" wrapText="1"/>
    </xf>
    <xf numFmtId="0" fontId="70" fillId="34" borderId="11" xfId="0" applyFont="1" applyFill="1" applyBorder="1" applyAlignment="1">
      <alignment horizontal="right" vertical="top" wrapText="1"/>
    </xf>
    <xf numFmtId="0" fontId="70" fillId="34" borderId="12" xfId="0" applyFont="1" applyFill="1" applyBorder="1" applyAlignment="1">
      <alignment horizontal="right" vertical="top" wrapText="1"/>
    </xf>
    <xf numFmtId="0" fontId="70" fillId="34" borderId="13" xfId="0" applyFont="1" applyFill="1" applyBorder="1" applyAlignment="1">
      <alignment horizontal="right" vertical="top" wrapText="1"/>
    </xf>
    <xf numFmtId="0" fontId="70" fillId="34" borderId="14" xfId="0" applyFont="1" applyFill="1" applyBorder="1" applyAlignment="1">
      <alignment horizontal="right" vertical="top" wrapText="1"/>
    </xf>
    <xf numFmtId="0" fontId="71" fillId="34" borderId="15" xfId="0" applyFont="1" applyFill="1" applyBorder="1" applyAlignment="1">
      <alignment vertical="top" wrapText="1"/>
    </xf>
    <xf numFmtId="0" fontId="70" fillId="34" borderId="16" xfId="0" applyFont="1" applyFill="1" applyBorder="1" applyAlignment="1">
      <alignment vertical="top" wrapText="1"/>
    </xf>
    <xf numFmtId="4" fontId="70" fillId="34" borderId="17" xfId="0" applyNumberFormat="1" applyFont="1" applyFill="1" applyBorder="1" applyAlignment="1">
      <alignment horizontal="right" vertical="top" wrapText="1"/>
    </xf>
    <xf numFmtId="4" fontId="71" fillId="34" borderId="18" xfId="0" applyNumberFormat="1" applyFont="1" applyFill="1" applyBorder="1" applyAlignment="1">
      <alignment horizontal="right" vertical="top" wrapText="1"/>
    </xf>
    <xf numFmtId="0" fontId="70" fillId="2" borderId="19" xfId="0" applyFont="1" applyFill="1" applyBorder="1" applyAlignment="1">
      <alignment vertical="top" wrapText="1"/>
    </xf>
    <xf numFmtId="4" fontId="70" fillId="2" borderId="12" xfId="0" applyNumberFormat="1" applyFont="1" applyFill="1" applyBorder="1" applyAlignment="1">
      <alignment horizontal="right" vertical="top" wrapText="1"/>
    </xf>
    <xf numFmtId="0" fontId="72" fillId="34" borderId="20" xfId="0" applyFont="1" applyFill="1" applyBorder="1" applyAlignment="1">
      <alignment vertical="top" wrapText="1"/>
    </xf>
    <xf numFmtId="4" fontId="72" fillId="34" borderId="21" xfId="0" applyNumberFormat="1" applyFont="1" applyFill="1" applyBorder="1" applyAlignment="1">
      <alignment horizontal="right" vertical="top" wrapText="1"/>
    </xf>
    <xf numFmtId="0" fontId="72" fillId="34" borderId="22" xfId="0" applyFont="1" applyFill="1" applyBorder="1" applyAlignment="1">
      <alignment vertical="top" wrapText="1"/>
    </xf>
    <xf numFmtId="4" fontId="72" fillId="34" borderId="23" xfId="0" applyNumberFormat="1" applyFont="1" applyFill="1" applyBorder="1" applyAlignment="1">
      <alignment horizontal="right" vertical="top" wrapText="1"/>
    </xf>
    <xf numFmtId="4" fontId="70" fillId="2" borderId="11" xfId="0" applyNumberFormat="1" applyFont="1" applyFill="1" applyBorder="1" applyAlignment="1">
      <alignment horizontal="right" vertical="top" wrapText="1"/>
    </xf>
    <xf numFmtId="0" fontId="70" fillId="2" borderId="10" xfId="0" applyFont="1" applyFill="1" applyBorder="1" applyAlignment="1">
      <alignment vertical="top" wrapText="1"/>
    </xf>
    <xf numFmtId="4" fontId="71" fillId="34" borderId="15" xfId="0" applyNumberFormat="1" applyFont="1" applyFill="1" applyBorder="1" applyAlignment="1">
      <alignment horizontal="right" vertical="top" wrapText="1"/>
    </xf>
    <xf numFmtId="0" fontId="72" fillId="34" borderId="24" xfId="0" applyFont="1" applyFill="1" applyBorder="1" applyAlignment="1">
      <alignment vertical="top" wrapText="1"/>
    </xf>
    <xf numFmtId="4" fontId="71" fillId="34" borderId="25" xfId="0" applyNumberFormat="1" applyFont="1" applyFill="1" applyBorder="1" applyAlignment="1">
      <alignment horizontal="right" vertical="top" wrapText="1"/>
    </xf>
    <xf numFmtId="0" fontId="73" fillId="34" borderId="26" xfId="0" applyFont="1" applyFill="1" applyBorder="1" applyAlignment="1">
      <alignment vertical="top"/>
    </xf>
    <xf numFmtId="0" fontId="74" fillId="34" borderId="26" xfId="0" applyFont="1" applyFill="1" applyBorder="1" applyAlignment="1">
      <alignment horizontal="right" vertical="top" wrapText="1"/>
    </xf>
    <xf numFmtId="0" fontId="72" fillId="34" borderId="27" xfId="0" applyFont="1" applyFill="1" applyBorder="1" applyAlignment="1">
      <alignment vertical="top" wrapText="1"/>
    </xf>
    <xf numFmtId="4" fontId="71" fillId="34" borderId="28" xfId="0" applyNumberFormat="1" applyFont="1" applyFill="1" applyBorder="1" applyAlignment="1">
      <alignment horizontal="right" vertical="top" wrapText="1"/>
    </xf>
    <xf numFmtId="4" fontId="71" fillId="34" borderId="27" xfId="0" applyNumberFormat="1" applyFont="1" applyFill="1" applyBorder="1" applyAlignment="1">
      <alignment horizontal="right" vertical="top" wrapText="1"/>
    </xf>
    <xf numFmtId="4" fontId="71" fillId="34" borderId="29" xfId="0" applyNumberFormat="1" applyFont="1" applyFill="1" applyBorder="1" applyAlignment="1">
      <alignment horizontal="right" vertical="top" wrapText="1"/>
    </xf>
    <xf numFmtId="0" fontId="70" fillId="34" borderId="30" xfId="0" applyFont="1" applyFill="1" applyBorder="1" applyAlignment="1">
      <alignment vertical="top" wrapText="1"/>
    </xf>
    <xf numFmtId="0" fontId="70" fillId="34" borderId="31" xfId="0" applyFont="1" applyFill="1" applyBorder="1" applyAlignment="1">
      <alignment horizontal="right" vertical="top" wrapText="1"/>
    </xf>
    <xf numFmtId="0" fontId="70" fillId="34" borderId="32" xfId="0" applyFont="1" applyFill="1" applyBorder="1" applyAlignment="1">
      <alignment horizontal="right" vertical="top" wrapText="1"/>
    </xf>
    <xf numFmtId="0" fontId="70" fillId="34" borderId="30" xfId="0" applyFont="1" applyFill="1" applyBorder="1" applyAlignment="1">
      <alignment horizontal="right" vertical="top" wrapText="1"/>
    </xf>
    <xf numFmtId="0" fontId="70" fillId="34" borderId="0" xfId="0" applyFont="1" applyFill="1" applyBorder="1" applyAlignment="1">
      <alignment horizontal="right" vertical="top" wrapText="1"/>
    </xf>
    <xf numFmtId="0" fontId="71" fillId="34" borderId="27" xfId="0" applyFont="1" applyFill="1" applyBorder="1" applyAlignment="1">
      <alignment vertical="top" wrapText="1"/>
    </xf>
    <xf numFmtId="0" fontId="71" fillId="34" borderId="33" xfId="0" applyFont="1" applyFill="1" applyBorder="1" applyAlignment="1">
      <alignment vertical="top" wrapText="1"/>
    </xf>
    <xf numFmtId="4" fontId="71" fillId="34" borderId="34" xfId="0" applyNumberFormat="1" applyFont="1" applyFill="1" applyBorder="1" applyAlignment="1">
      <alignment horizontal="right" vertical="top" wrapText="1"/>
    </xf>
    <xf numFmtId="0" fontId="70" fillId="2" borderId="33" xfId="0" applyFont="1" applyFill="1" applyBorder="1" applyAlignment="1">
      <alignment vertical="top" wrapText="1"/>
    </xf>
    <xf numFmtId="4" fontId="70" fillId="2" borderId="34" xfId="0" applyNumberFormat="1" applyFont="1" applyFill="1" applyBorder="1" applyAlignment="1">
      <alignment horizontal="right" vertical="top" wrapText="1"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4" fontId="15" fillId="33" borderId="0" xfId="0" applyNumberFormat="1" applyFont="1" applyFill="1" applyAlignment="1">
      <alignment horizontal="right"/>
    </xf>
    <xf numFmtId="4" fontId="16" fillId="33" borderId="35" xfId="0" applyNumberFormat="1" applyFont="1" applyFill="1" applyBorder="1" applyAlignment="1">
      <alignment horizontal="right"/>
    </xf>
    <xf numFmtId="4" fontId="16" fillId="33" borderId="36" xfId="0" applyNumberFormat="1" applyFont="1" applyFill="1" applyBorder="1" applyAlignment="1">
      <alignment horizontal="right"/>
    </xf>
    <xf numFmtId="4" fontId="16" fillId="33" borderId="37" xfId="0" applyNumberFormat="1" applyFont="1" applyFill="1" applyBorder="1" applyAlignment="1">
      <alignment horizontal="right"/>
    </xf>
    <xf numFmtId="4" fontId="16" fillId="33" borderId="38" xfId="0" applyNumberFormat="1" applyFont="1" applyFill="1" applyBorder="1" applyAlignment="1">
      <alignment horizontal="right"/>
    </xf>
    <xf numFmtId="4" fontId="16" fillId="33" borderId="39" xfId="0" applyNumberFormat="1" applyFont="1" applyFill="1" applyBorder="1" applyAlignment="1">
      <alignment horizontal="right"/>
    </xf>
    <xf numFmtId="4" fontId="16" fillId="33" borderId="40" xfId="0" applyNumberFormat="1" applyFont="1" applyFill="1" applyBorder="1" applyAlignment="1">
      <alignment horizontal="right"/>
    </xf>
    <xf numFmtId="4" fontId="17" fillId="33" borderId="39" xfId="0" applyNumberFormat="1" applyFont="1" applyFill="1" applyBorder="1" applyAlignment="1">
      <alignment horizontal="right"/>
    </xf>
    <xf numFmtId="4" fontId="17" fillId="33" borderId="40" xfId="0" applyNumberFormat="1" applyFont="1" applyFill="1" applyBorder="1" applyAlignment="1">
      <alignment horizontal="right"/>
    </xf>
    <xf numFmtId="4" fontId="11" fillId="33" borderId="41" xfId="0" applyNumberFormat="1" applyFont="1" applyFill="1" applyBorder="1" applyAlignment="1">
      <alignment horizontal="right"/>
    </xf>
    <xf numFmtId="4" fontId="11" fillId="33" borderId="42" xfId="0" applyNumberFormat="1" applyFont="1" applyFill="1" applyBorder="1" applyAlignment="1">
      <alignment horizontal="right"/>
    </xf>
    <xf numFmtId="4" fontId="11" fillId="33" borderId="43" xfId="0" applyNumberFormat="1" applyFont="1" applyFill="1" applyBorder="1" applyAlignment="1">
      <alignment horizontal="right"/>
    </xf>
    <xf numFmtId="4" fontId="11" fillId="33" borderId="44" xfId="0" applyNumberFormat="1" applyFont="1" applyFill="1" applyBorder="1" applyAlignment="1">
      <alignment horizontal="right"/>
    </xf>
    <xf numFmtId="4" fontId="11" fillId="33" borderId="45" xfId="0" applyNumberFormat="1" applyFont="1" applyFill="1" applyBorder="1" applyAlignment="1">
      <alignment horizontal="right"/>
    </xf>
    <xf numFmtId="4" fontId="17" fillId="2" borderId="46" xfId="0" applyNumberFormat="1" applyFont="1" applyFill="1" applyBorder="1" applyAlignment="1">
      <alignment horizontal="right"/>
    </xf>
    <xf numFmtId="4" fontId="16" fillId="2" borderId="47" xfId="0" applyNumberFormat="1" applyFont="1" applyFill="1" applyBorder="1" applyAlignment="1">
      <alignment horizontal="right"/>
    </xf>
    <xf numFmtId="4" fontId="16" fillId="33" borderId="32" xfId="0" applyNumberFormat="1" applyFont="1" applyFill="1" applyBorder="1" applyAlignment="1">
      <alignment horizontal="right"/>
    </xf>
    <xf numFmtId="4" fontId="16" fillId="33" borderId="48" xfId="0" applyNumberFormat="1" applyFont="1" applyFill="1" applyBorder="1" applyAlignment="1">
      <alignment horizontal="right"/>
    </xf>
    <xf numFmtId="4" fontId="16" fillId="33" borderId="31" xfId="0" applyNumberFormat="1" applyFont="1" applyFill="1" applyBorder="1" applyAlignment="1">
      <alignment horizontal="right"/>
    </xf>
    <xf numFmtId="4" fontId="17" fillId="33" borderId="49" xfId="0" applyNumberFormat="1" applyFont="1" applyFill="1" applyBorder="1" applyAlignment="1">
      <alignment horizontal="right"/>
    </xf>
    <xf numFmtId="4" fontId="17" fillId="33" borderId="46" xfId="0" applyNumberFormat="1" applyFont="1" applyFill="1" applyBorder="1" applyAlignment="1">
      <alignment horizontal="right"/>
    </xf>
    <xf numFmtId="4" fontId="17" fillId="33" borderId="34" xfId="0" applyNumberFormat="1" applyFont="1" applyFill="1" applyBorder="1" applyAlignment="1">
      <alignment horizontal="right"/>
    </xf>
    <xf numFmtId="4" fontId="18" fillId="33" borderId="26" xfId="0" applyNumberFormat="1" applyFont="1" applyFill="1" applyBorder="1" applyAlignment="1">
      <alignment horizontal="right"/>
    </xf>
    <xf numFmtId="4" fontId="18" fillId="33" borderId="18" xfId="0" applyNumberFormat="1" applyFont="1" applyFill="1" applyBorder="1" applyAlignment="1">
      <alignment horizontal="right"/>
    </xf>
    <xf numFmtId="4" fontId="11" fillId="33" borderId="46" xfId="0" applyNumberFormat="1" applyFont="1" applyFill="1" applyBorder="1" applyAlignment="1">
      <alignment horizontal="right"/>
    </xf>
    <xf numFmtId="4" fontId="11" fillId="33" borderId="34" xfId="0" applyNumberFormat="1" applyFont="1" applyFill="1" applyBorder="1" applyAlignment="1">
      <alignment horizontal="right"/>
    </xf>
    <xf numFmtId="4" fontId="11" fillId="33" borderId="50" xfId="0" applyNumberFormat="1" applyFont="1" applyFill="1" applyBorder="1" applyAlignment="1">
      <alignment horizontal="right"/>
    </xf>
    <xf numFmtId="4" fontId="11" fillId="2" borderId="47" xfId="0" applyNumberFormat="1" applyFont="1" applyFill="1" applyBorder="1" applyAlignment="1">
      <alignment horizontal="right"/>
    </xf>
    <xf numFmtId="4" fontId="19" fillId="33" borderId="49" xfId="0" applyNumberFormat="1" applyFont="1" applyFill="1" applyBorder="1" applyAlignment="1">
      <alignment horizontal="right"/>
    </xf>
    <xf numFmtId="4" fontId="19" fillId="33" borderId="34" xfId="0" applyNumberFormat="1" applyFont="1" applyFill="1" applyBorder="1" applyAlignment="1">
      <alignment horizontal="right"/>
    </xf>
    <xf numFmtId="4" fontId="17" fillId="33" borderId="47" xfId="0" applyNumberFormat="1" applyFont="1" applyFill="1" applyBorder="1" applyAlignment="1">
      <alignment horizontal="right"/>
    </xf>
    <xf numFmtId="4" fontId="11" fillId="33" borderId="51" xfId="0" applyNumberFormat="1" applyFont="1" applyFill="1" applyBorder="1" applyAlignment="1">
      <alignment horizontal="right"/>
    </xf>
    <xf numFmtId="4" fontId="17" fillId="2" borderId="52" xfId="0" applyNumberFormat="1" applyFont="1" applyFill="1" applyBorder="1" applyAlignment="1">
      <alignment horizontal="right"/>
    </xf>
    <xf numFmtId="4" fontId="11" fillId="33" borderId="48" xfId="0" applyNumberFormat="1" applyFont="1" applyFill="1" applyBorder="1" applyAlignment="1">
      <alignment horizontal="right"/>
    </xf>
    <xf numFmtId="4" fontId="11" fillId="33" borderId="47" xfId="0" applyNumberFormat="1" applyFont="1" applyFill="1" applyBorder="1" applyAlignment="1">
      <alignment horizontal="right"/>
    </xf>
    <xf numFmtId="4" fontId="11" fillId="33" borderId="36" xfId="0" applyNumberFormat="1" applyFont="1" applyFill="1" applyBorder="1" applyAlignment="1">
      <alignment horizontal="right"/>
    </xf>
    <xf numFmtId="4" fontId="16" fillId="33" borderId="53" xfId="0" applyNumberFormat="1" applyFont="1" applyFill="1" applyBorder="1" applyAlignment="1">
      <alignment horizontal="right"/>
    </xf>
    <xf numFmtId="4" fontId="17" fillId="33" borderId="53" xfId="0" applyNumberFormat="1" applyFont="1" applyFill="1" applyBorder="1" applyAlignment="1">
      <alignment horizontal="right"/>
    </xf>
    <xf numFmtId="4" fontId="11" fillId="33" borderId="40" xfId="0" applyNumberFormat="1" applyFont="1" applyFill="1" applyBorder="1" applyAlignment="1">
      <alignment horizontal="right"/>
    </xf>
    <xf numFmtId="4" fontId="19" fillId="33" borderId="0" xfId="0" applyNumberFormat="1" applyFont="1" applyFill="1" applyBorder="1" applyAlignment="1">
      <alignment horizontal="right"/>
    </xf>
    <xf numFmtId="4" fontId="19" fillId="33" borderId="11" xfId="0" applyNumberFormat="1" applyFont="1" applyFill="1" applyBorder="1" applyAlignment="1">
      <alignment horizontal="right"/>
    </xf>
    <xf numFmtId="4" fontId="16" fillId="2" borderId="46" xfId="0" applyNumberFormat="1" applyFont="1" applyFill="1" applyBorder="1" applyAlignment="1">
      <alignment horizontal="right"/>
    </xf>
    <xf numFmtId="4" fontId="11" fillId="33" borderId="5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" fontId="20" fillId="33" borderId="44" xfId="0" applyNumberFormat="1" applyFont="1" applyFill="1" applyBorder="1" applyAlignment="1">
      <alignment horizontal="right"/>
    </xf>
    <xf numFmtId="4" fontId="20" fillId="33" borderId="41" xfId="0" applyNumberFormat="1" applyFont="1" applyFill="1" applyBorder="1" applyAlignment="1">
      <alignment horizontal="right"/>
    </xf>
    <xf numFmtId="4" fontId="20" fillId="33" borderId="45" xfId="0" applyNumberFormat="1" applyFont="1" applyFill="1" applyBorder="1" applyAlignment="1">
      <alignment horizontal="right"/>
    </xf>
    <xf numFmtId="4" fontId="20" fillId="33" borderId="42" xfId="0" applyNumberFormat="1" applyFont="1" applyFill="1" applyBorder="1" applyAlignment="1">
      <alignment horizontal="right"/>
    </xf>
    <xf numFmtId="4" fontId="16" fillId="4" borderId="46" xfId="0" applyNumberFormat="1" applyFont="1" applyFill="1" applyBorder="1" applyAlignment="1">
      <alignment horizontal="right"/>
    </xf>
    <xf numFmtId="4" fontId="16" fillId="4" borderId="47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16" fillId="33" borderId="54" xfId="0" applyFont="1" applyFill="1" applyBorder="1" applyAlignment="1">
      <alignment/>
    </xf>
    <xf numFmtId="0" fontId="16" fillId="33" borderId="55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11" fillId="33" borderId="57" xfId="0" applyFont="1" applyFill="1" applyBorder="1" applyAlignment="1">
      <alignment/>
    </xf>
    <xf numFmtId="0" fontId="20" fillId="33" borderId="58" xfId="0" applyFont="1" applyFill="1" applyBorder="1" applyAlignment="1">
      <alignment/>
    </xf>
    <xf numFmtId="0" fontId="11" fillId="33" borderId="58" xfId="0" applyFont="1" applyFill="1" applyBorder="1" applyAlignment="1">
      <alignment/>
    </xf>
    <xf numFmtId="0" fontId="17" fillId="2" borderId="59" xfId="0" applyFont="1" applyFill="1" applyBorder="1" applyAlignment="1">
      <alignment/>
    </xf>
    <xf numFmtId="0" fontId="16" fillId="33" borderId="60" xfId="0" applyFont="1" applyFill="1" applyBorder="1" applyAlignment="1">
      <alignment/>
    </xf>
    <xf numFmtId="0" fontId="17" fillId="33" borderId="59" xfId="0" applyFont="1" applyFill="1" applyBorder="1" applyAlignment="1">
      <alignment/>
    </xf>
    <xf numFmtId="0" fontId="16" fillId="4" borderId="59" xfId="0" applyFont="1" applyFill="1" applyBorder="1" applyAlignment="1">
      <alignment/>
    </xf>
    <xf numFmtId="0" fontId="20" fillId="33" borderId="56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7" fillId="33" borderId="49" xfId="0" applyFont="1" applyFill="1" applyBorder="1" applyAlignment="1">
      <alignment/>
    </xf>
    <xf numFmtId="0" fontId="11" fillId="33" borderId="61" xfId="0" applyFont="1" applyFill="1" applyBorder="1" applyAlignment="1">
      <alignment/>
    </xf>
    <xf numFmtId="0" fontId="19" fillId="33" borderId="49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6" fillId="33" borderId="62" xfId="0" applyFont="1" applyFill="1" applyBorder="1" applyAlignment="1">
      <alignment/>
    </xf>
    <xf numFmtId="0" fontId="16" fillId="2" borderId="49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61" xfId="0" applyFont="1" applyFill="1" applyBorder="1" applyAlignment="1">
      <alignment/>
    </xf>
    <xf numFmtId="4" fontId="20" fillId="33" borderId="50" xfId="0" applyNumberFormat="1" applyFont="1" applyFill="1" applyBorder="1" applyAlignment="1">
      <alignment horizontal="right"/>
    </xf>
    <xf numFmtId="4" fontId="20" fillId="33" borderId="43" xfId="0" applyNumberFormat="1" applyFont="1" applyFill="1" applyBorder="1" applyAlignment="1">
      <alignment horizontal="right"/>
    </xf>
    <xf numFmtId="4" fontId="20" fillId="33" borderId="61" xfId="0" applyNumberFormat="1" applyFont="1" applyFill="1" applyBorder="1" applyAlignment="1">
      <alignment horizontal="right"/>
    </xf>
    <xf numFmtId="0" fontId="20" fillId="33" borderId="57" xfId="0" applyFont="1" applyFill="1" applyBorder="1" applyAlignment="1">
      <alignment/>
    </xf>
    <xf numFmtId="4" fontId="20" fillId="33" borderId="57" xfId="0" applyNumberFormat="1" applyFont="1" applyFill="1" applyBorder="1" applyAlignment="1">
      <alignment horizontal="right"/>
    </xf>
    <xf numFmtId="4" fontId="20" fillId="33" borderId="51" xfId="0" applyNumberFormat="1" applyFont="1" applyFill="1" applyBorder="1" applyAlignment="1">
      <alignment horizontal="right"/>
    </xf>
    <xf numFmtId="4" fontId="20" fillId="33" borderId="56" xfId="0" applyNumberFormat="1" applyFont="1" applyFill="1" applyBorder="1" applyAlignment="1">
      <alignment horizontal="right"/>
    </xf>
    <xf numFmtId="4" fontId="16" fillId="4" borderId="59" xfId="0" applyNumberFormat="1" applyFont="1" applyFill="1" applyBorder="1" applyAlignment="1">
      <alignment horizontal="right"/>
    </xf>
    <xf numFmtId="0" fontId="16" fillId="4" borderId="57" xfId="0" applyFont="1" applyFill="1" applyBorder="1" applyAlignment="1">
      <alignment/>
    </xf>
    <xf numFmtId="4" fontId="16" fillId="4" borderId="57" xfId="0" applyNumberFormat="1" applyFont="1" applyFill="1" applyBorder="1" applyAlignment="1">
      <alignment horizontal="right"/>
    </xf>
    <xf numFmtId="4" fontId="16" fillId="4" borderId="42" xfId="0" applyNumberFormat="1" applyFont="1" applyFill="1" applyBorder="1" applyAlignment="1">
      <alignment horizontal="right"/>
    </xf>
    <xf numFmtId="4" fontId="20" fillId="33" borderId="58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0" fillId="33" borderId="54" xfId="0" applyFont="1" applyFill="1" applyBorder="1" applyAlignment="1">
      <alignment/>
    </xf>
    <xf numFmtId="4" fontId="20" fillId="33" borderId="35" xfId="0" applyNumberFormat="1" applyFont="1" applyFill="1" applyBorder="1" applyAlignment="1">
      <alignment horizontal="right"/>
    </xf>
    <xf numFmtId="4" fontId="20" fillId="33" borderId="36" xfId="0" applyNumberFormat="1" applyFont="1" applyFill="1" applyBorder="1" applyAlignment="1">
      <alignment horizontal="right"/>
    </xf>
    <xf numFmtId="0" fontId="3" fillId="33" borderId="55" xfId="0" applyFont="1" applyFill="1" applyBorder="1" applyAlignment="1">
      <alignment/>
    </xf>
    <xf numFmtId="4" fontId="20" fillId="33" borderId="37" xfId="0" applyNumberFormat="1" applyFont="1" applyFill="1" applyBorder="1" applyAlignment="1">
      <alignment horizontal="right"/>
    </xf>
    <xf numFmtId="4" fontId="20" fillId="33" borderId="38" xfId="0" applyNumberFormat="1" applyFont="1" applyFill="1" applyBorder="1" applyAlignment="1">
      <alignment horizontal="right"/>
    </xf>
    <xf numFmtId="0" fontId="16" fillId="4" borderId="60" xfId="0" applyFont="1" applyFill="1" applyBorder="1" applyAlignment="1">
      <alignment/>
    </xf>
    <xf numFmtId="4" fontId="16" fillId="4" borderId="48" xfId="0" applyNumberFormat="1" applyFont="1" applyFill="1" applyBorder="1" applyAlignment="1">
      <alignment horizontal="right"/>
    </xf>
    <xf numFmtId="4" fontId="16" fillId="4" borderId="63" xfId="0" applyNumberFormat="1" applyFont="1" applyFill="1" applyBorder="1" applyAlignment="1">
      <alignment horizontal="right"/>
    </xf>
    <xf numFmtId="4" fontId="16" fillId="2" borderId="40" xfId="0" applyNumberFormat="1" applyFont="1" applyFill="1" applyBorder="1" applyAlignment="1">
      <alignment horizontal="right"/>
    </xf>
    <xf numFmtId="0" fontId="17" fillId="2" borderId="26" xfId="0" applyFont="1" applyFill="1" applyBorder="1" applyAlignment="1">
      <alignment/>
    </xf>
    <xf numFmtId="4" fontId="17" fillId="2" borderId="53" xfId="0" applyNumberFormat="1" applyFont="1" applyFill="1" applyBorder="1" applyAlignment="1">
      <alignment horizontal="right"/>
    </xf>
    <xf numFmtId="4" fontId="20" fillId="33" borderId="60" xfId="0" applyNumberFormat="1" applyFont="1" applyFill="1" applyBorder="1" applyAlignment="1">
      <alignment horizontal="right"/>
    </xf>
    <xf numFmtId="4" fontId="20" fillId="33" borderId="48" xfId="0" applyNumberFormat="1" applyFont="1" applyFill="1" applyBorder="1" applyAlignment="1">
      <alignment horizontal="right"/>
    </xf>
    <xf numFmtId="0" fontId="20" fillId="33" borderId="64" xfId="0" applyFont="1" applyFill="1" applyBorder="1" applyAlignment="1">
      <alignment/>
    </xf>
    <xf numFmtId="0" fontId="20" fillId="33" borderId="65" xfId="0" applyFont="1" applyFill="1" applyBorder="1" applyAlignment="1">
      <alignment/>
    </xf>
    <xf numFmtId="0" fontId="20" fillId="33" borderId="66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4" fontId="11" fillId="33" borderId="18" xfId="0" applyNumberFormat="1" applyFont="1" applyFill="1" applyBorder="1" applyAlignment="1">
      <alignment horizontal="right"/>
    </xf>
    <xf numFmtId="4" fontId="20" fillId="33" borderId="6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6" fillId="4" borderId="68" xfId="0" applyFont="1" applyFill="1" applyBorder="1" applyAlignment="1">
      <alignment/>
    </xf>
    <xf numFmtId="4" fontId="16" fillId="4" borderId="34" xfId="0" applyNumberFormat="1" applyFont="1" applyFill="1" applyBorder="1" applyAlignment="1">
      <alignment horizontal="right"/>
    </xf>
    <xf numFmtId="0" fontId="20" fillId="33" borderId="26" xfId="0" applyFont="1" applyFill="1" applyBorder="1" applyAlignment="1">
      <alignment/>
    </xf>
    <xf numFmtId="4" fontId="20" fillId="33" borderId="53" xfId="0" applyNumberFormat="1" applyFont="1" applyFill="1" applyBorder="1" applyAlignment="1">
      <alignment horizontal="right"/>
    </xf>
    <xf numFmtId="4" fontId="20" fillId="33" borderId="18" xfId="0" applyNumberFormat="1" applyFont="1" applyFill="1" applyBorder="1" applyAlignment="1">
      <alignment horizontal="right"/>
    </xf>
    <xf numFmtId="4" fontId="11" fillId="33" borderId="35" xfId="0" applyNumberFormat="1" applyFont="1" applyFill="1" applyBorder="1" applyAlignment="1">
      <alignment horizontal="right"/>
    </xf>
    <xf numFmtId="4" fontId="11" fillId="33" borderId="25" xfId="0" applyNumberFormat="1" applyFont="1" applyFill="1" applyBorder="1" applyAlignment="1">
      <alignment horizontal="right"/>
    </xf>
    <xf numFmtId="0" fontId="11" fillId="33" borderId="69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20" fillId="33" borderId="55" xfId="0" applyFont="1" applyFill="1" applyBorder="1" applyAlignment="1">
      <alignment/>
    </xf>
    <xf numFmtId="4" fontId="20" fillId="33" borderId="40" xfId="0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/>
    </xf>
    <xf numFmtId="0" fontId="20" fillId="33" borderId="7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4" fontId="20" fillId="33" borderId="73" xfId="0" applyNumberFormat="1" applyFont="1" applyFill="1" applyBorder="1" applyAlignment="1">
      <alignment horizontal="right"/>
    </xf>
    <xf numFmtId="4" fontId="20" fillId="33" borderId="74" xfId="0" applyNumberFormat="1" applyFont="1" applyFill="1" applyBorder="1" applyAlignment="1">
      <alignment horizontal="right"/>
    </xf>
    <xf numFmtId="0" fontId="17" fillId="33" borderId="61" xfId="0" applyFont="1" applyFill="1" applyBorder="1" applyAlignment="1">
      <alignment/>
    </xf>
    <xf numFmtId="4" fontId="16" fillId="33" borderId="50" xfId="0" applyNumberFormat="1" applyFont="1" applyFill="1" applyBorder="1" applyAlignment="1">
      <alignment horizontal="right"/>
    </xf>
    <xf numFmtId="4" fontId="16" fillId="33" borderId="45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0" fillId="33" borderId="76" xfId="0" applyFont="1" applyFill="1" applyBorder="1" applyAlignment="1">
      <alignment/>
    </xf>
    <xf numFmtId="4" fontId="20" fillId="33" borderId="11" xfId="0" applyNumberFormat="1" applyFont="1" applyFill="1" applyBorder="1" applyAlignment="1">
      <alignment horizontal="right"/>
    </xf>
    <xf numFmtId="0" fontId="1" fillId="4" borderId="3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9" fillId="33" borderId="77" xfId="0" applyFont="1" applyFill="1" applyBorder="1" applyAlignment="1">
      <alignment horizontal="center"/>
    </xf>
    <xf numFmtId="0" fontId="16" fillId="33" borderId="32" xfId="0" applyFont="1" applyFill="1" applyBorder="1" applyAlignment="1">
      <alignment/>
    </xf>
    <xf numFmtId="4" fontId="11" fillId="33" borderId="31" xfId="0" applyNumberFormat="1" applyFont="1" applyFill="1" applyBorder="1" applyAlignment="1">
      <alignment horizontal="right"/>
    </xf>
    <xf numFmtId="0" fontId="21" fillId="33" borderId="76" xfId="0" applyFont="1" applyFill="1" applyBorder="1" applyAlignment="1">
      <alignment horizontal="center"/>
    </xf>
    <xf numFmtId="0" fontId="21" fillId="33" borderId="78" xfId="0" applyFont="1" applyFill="1" applyBorder="1" applyAlignment="1">
      <alignment horizontal="center"/>
    </xf>
    <xf numFmtId="0" fontId="12" fillId="33" borderId="26" xfId="0" applyFont="1" applyFill="1" applyBorder="1" applyAlignment="1">
      <alignment/>
    </xf>
    <xf numFmtId="4" fontId="15" fillId="33" borderId="26" xfId="0" applyNumberFormat="1" applyFont="1" applyFill="1" applyBorder="1" applyAlignment="1">
      <alignment horizontal="right"/>
    </xf>
    <xf numFmtId="4" fontId="15" fillId="33" borderId="18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0" fontId="3" fillId="33" borderId="22" xfId="0" applyFont="1" applyFill="1" applyBorder="1" applyAlignment="1">
      <alignment horizontal="center"/>
    </xf>
    <xf numFmtId="0" fontId="2" fillId="33" borderId="43" xfId="0" applyFont="1" applyFill="1" applyBorder="1" applyAlignment="1">
      <alignment/>
    </xf>
    <xf numFmtId="4" fontId="2" fillId="33" borderId="43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/>
    </xf>
    <xf numFmtId="4" fontId="2" fillId="33" borderId="44" xfId="0" applyNumberFormat="1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4" fontId="2" fillId="33" borderId="41" xfId="0" applyNumberFormat="1" applyFont="1" applyFill="1" applyBorder="1" applyAlignment="1">
      <alignment horizontal="right"/>
    </xf>
    <xf numFmtId="0" fontId="1" fillId="2" borderId="79" xfId="0" applyFont="1" applyFill="1" applyBorder="1" applyAlignment="1">
      <alignment horizontal="center"/>
    </xf>
    <xf numFmtId="0" fontId="1" fillId="2" borderId="46" xfId="0" applyFont="1" applyFill="1" applyBorder="1" applyAlignment="1">
      <alignment/>
    </xf>
    <xf numFmtId="4" fontId="1" fillId="2" borderId="46" xfId="0" applyNumberFormat="1" applyFont="1" applyFill="1" applyBorder="1" applyAlignment="1">
      <alignment horizontal="right"/>
    </xf>
    <xf numFmtId="4" fontId="1" fillId="2" borderId="47" xfId="0" applyNumberFormat="1" applyFont="1" applyFill="1" applyBorder="1" applyAlignment="1">
      <alignment horizontal="right"/>
    </xf>
    <xf numFmtId="0" fontId="20" fillId="33" borderId="71" xfId="0" applyFont="1" applyFill="1" applyBorder="1" applyAlignment="1">
      <alignment wrapText="1"/>
    </xf>
    <xf numFmtId="0" fontId="3" fillId="33" borderId="43" xfId="0" applyFont="1" applyFill="1" applyBorder="1" applyAlignment="1">
      <alignment/>
    </xf>
    <xf numFmtId="4" fontId="3" fillId="33" borderId="43" xfId="0" applyNumberFormat="1" applyFont="1" applyFill="1" applyBorder="1" applyAlignment="1">
      <alignment horizontal="right"/>
    </xf>
    <xf numFmtId="0" fontId="3" fillId="33" borderId="44" xfId="0" applyFont="1" applyFill="1" applyBorder="1" applyAlignment="1">
      <alignment/>
    </xf>
    <xf numFmtId="4" fontId="3" fillId="33" borderId="44" xfId="0" applyNumberFormat="1" applyFont="1" applyFill="1" applyBorder="1" applyAlignment="1">
      <alignment horizontal="right"/>
    </xf>
    <xf numFmtId="0" fontId="3" fillId="33" borderId="41" xfId="0" applyFont="1" applyFill="1" applyBorder="1" applyAlignment="1">
      <alignment/>
    </xf>
    <xf numFmtId="4" fontId="3" fillId="33" borderId="41" xfId="0" applyNumberFormat="1" applyFont="1" applyFill="1" applyBorder="1" applyAlignment="1">
      <alignment horizontal="right"/>
    </xf>
    <xf numFmtId="0" fontId="3" fillId="33" borderId="35" xfId="0" applyFont="1" applyFill="1" applyBorder="1" applyAlignment="1">
      <alignment/>
    </xf>
    <xf numFmtId="4" fontId="3" fillId="33" borderId="35" xfId="0" applyNumberFormat="1" applyFont="1" applyFill="1" applyBorder="1" applyAlignment="1">
      <alignment horizontal="right"/>
    </xf>
    <xf numFmtId="0" fontId="3" fillId="33" borderId="50" xfId="0" applyFont="1" applyFill="1" applyBorder="1" applyAlignment="1">
      <alignment/>
    </xf>
    <xf numFmtId="4" fontId="3" fillId="33" borderId="50" xfId="0" applyNumberFormat="1" applyFont="1" applyFill="1" applyBorder="1" applyAlignment="1">
      <alignment horizontal="right"/>
    </xf>
    <xf numFmtId="0" fontId="2" fillId="33" borderId="50" xfId="0" applyFont="1" applyFill="1" applyBorder="1" applyAlignment="1">
      <alignment/>
    </xf>
    <xf numFmtId="4" fontId="2" fillId="33" borderId="50" xfId="0" applyNumberFormat="1" applyFont="1" applyFill="1" applyBorder="1" applyAlignment="1">
      <alignment horizontal="right"/>
    </xf>
    <xf numFmtId="0" fontId="1" fillId="2" borderId="80" xfId="0" applyFont="1" applyFill="1" applyBorder="1" applyAlignment="1">
      <alignment horizontal="center"/>
    </xf>
    <xf numFmtId="0" fontId="1" fillId="2" borderId="35" xfId="0" applyFont="1" applyFill="1" applyBorder="1" applyAlignment="1">
      <alignment/>
    </xf>
    <xf numFmtId="4" fontId="1" fillId="2" borderId="35" xfId="0" applyNumberFormat="1" applyFont="1" applyFill="1" applyBorder="1" applyAlignment="1">
      <alignment horizontal="right"/>
    </xf>
    <xf numFmtId="0" fontId="1" fillId="2" borderId="81" xfId="0" applyFont="1" applyFill="1" applyBorder="1" applyAlignment="1">
      <alignment horizontal="center"/>
    </xf>
    <xf numFmtId="0" fontId="1" fillId="2" borderId="37" xfId="0" applyFont="1" applyFill="1" applyBorder="1" applyAlignment="1">
      <alignment/>
    </xf>
    <xf numFmtId="4" fontId="1" fillId="2" borderId="37" xfId="0" applyNumberFormat="1" applyFont="1" applyFill="1" applyBorder="1" applyAlignment="1">
      <alignment horizontal="right"/>
    </xf>
    <xf numFmtId="0" fontId="1" fillId="2" borderId="66" xfId="0" applyFont="1" applyFill="1" applyBorder="1" applyAlignment="1">
      <alignment horizontal="center"/>
    </xf>
    <xf numFmtId="0" fontId="1" fillId="2" borderId="44" xfId="0" applyFont="1" applyFill="1" applyBorder="1" applyAlignment="1">
      <alignment/>
    </xf>
    <xf numFmtId="4" fontId="1" fillId="2" borderId="44" xfId="0" applyNumberFormat="1" applyFont="1" applyFill="1" applyBorder="1" applyAlignment="1">
      <alignment horizontal="right"/>
    </xf>
    <xf numFmtId="4" fontId="1" fillId="2" borderId="67" xfId="0" applyNumberFormat="1" applyFont="1" applyFill="1" applyBorder="1" applyAlignment="1">
      <alignment horizontal="right"/>
    </xf>
    <xf numFmtId="4" fontId="2" fillId="2" borderId="47" xfId="0" applyNumberFormat="1" applyFont="1" applyFill="1" applyBorder="1" applyAlignment="1">
      <alignment horizontal="right"/>
    </xf>
    <xf numFmtId="0" fontId="1" fillId="4" borderId="79" xfId="0" applyFont="1" applyFill="1" applyBorder="1" applyAlignment="1">
      <alignment horizontal="center"/>
    </xf>
    <xf numFmtId="0" fontId="1" fillId="4" borderId="46" xfId="0" applyFont="1" applyFill="1" applyBorder="1" applyAlignment="1">
      <alignment/>
    </xf>
    <xf numFmtId="4" fontId="1" fillId="4" borderId="46" xfId="0" applyNumberFormat="1" applyFont="1" applyFill="1" applyBorder="1" applyAlignment="1">
      <alignment horizontal="right"/>
    </xf>
    <xf numFmtId="4" fontId="2" fillId="2" borderId="36" xfId="0" applyNumberFormat="1" applyFont="1" applyFill="1" applyBorder="1" applyAlignment="1">
      <alignment horizontal="right"/>
    </xf>
    <xf numFmtId="4" fontId="2" fillId="2" borderId="38" xfId="0" applyNumberFormat="1" applyFont="1" applyFill="1" applyBorder="1" applyAlignment="1">
      <alignment horizontal="right"/>
    </xf>
    <xf numFmtId="0" fontId="21" fillId="4" borderId="72" xfId="0" applyFont="1" applyFill="1" applyBorder="1" applyAlignment="1">
      <alignment horizontal="center"/>
    </xf>
    <xf numFmtId="4" fontId="1" fillId="4" borderId="47" xfId="0" applyNumberFormat="1" applyFont="1" applyFill="1" applyBorder="1" applyAlignment="1">
      <alignment horizontal="right"/>
    </xf>
    <xf numFmtId="0" fontId="3" fillId="33" borderId="65" xfId="0" applyFont="1" applyFill="1" applyBorder="1" applyAlignment="1">
      <alignment horizontal="center"/>
    </xf>
    <xf numFmtId="4" fontId="3" fillId="33" borderId="51" xfId="0" applyNumberFormat="1" applyFont="1" applyFill="1" applyBorder="1" applyAlignment="1">
      <alignment horizontal="right"/>
    </xf>
    <xf numFmtId="0" fontId="3" fillId="33" borderId="66" xfId="0" applyFont="1" applyFill="1" applyBorder="1" applyAlignment="1">
      <alignment horizontal="center"/>
    </xf>
    <xf numFmtId="4" fontId="3" fillId="33" borderId="67" xfId="0" applyNumberFormat="1" applyFont="1" applyFill="1" applyBorder="1" applyAlignment="1">
      <alignment horizontal="right"/>
    </xf>
    <xf numFmtId="0" fontId="3" fillId="33" borderId="64" xfId="0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right"/>
    </xf>
    <xf numFmtId="0" fontId="3" fillId="33" borderId="80" xfId="0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right"/>
    </xf>
    <xf numFmtId="0" fontId="6" fillId="33" borderId="64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4" fontId="3" fillId="33" borderId="45" xfId="0" applyNumberFormat="1" applyFont="1" applyFill="1" applyBorder="1" applyAlignment="1">
      <alignment horizontal="right"/>
    </xf>
    <xf numFmtId="0" fontId="1" fillId="33" borderId="64" xfId="0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 horizontal="right"/>
    </xf>
    <xf numFmtId="0" fontId="1" fillId="33" borderId="65" xfId="0" applyFont="1" applyFill="1" applyBorder="1" applyAlignment="1">
      <alignment horizontal="center"/>
    </xf>
    <xf numFmtId="4" fontId="2" fillId="33" borderId="51" xfId="0" applyNumberFormat="1" applyFont="1" applyFill="1" applyBorder="1" applyAlignment="1">
      <alignment horizontal="right"/>
    </xf>
    <xf numFmtId="0" fontId="1" fillId="33" borderId="66" xfId="0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right"/>
    </xf>
    <xf numFmtId="0" fontId="1" fillId="33" borderId="82" xfId="0" applyFont="1" applyFill="1" applyBorder="1" applyAlignment="1">
      <alignment horizontal="center"/>
    </xf>
    <xf numFmtId="4" fontId="2" fillId="33" borderId="45" xfId="0" applyNumberFormat="1" applyFont="1" applyFill="1" applyBorder="1" applyAlignment="1">
      <alignment horizontal="right"/>
    </xf>
    <xf numFmtId="4" fontId="71" fillId="34" borderId="0" xfId="0" applyNumberFormat="1" applyFont="1" applyFill="1" applyBorder="1" applyAlignment="1">
      <alignment horizontal="right" vertical="top" wrapText="1"/>
    </xf>
    <xf numFmtId="0" fontId="70" fillId="34" borderId="77" xfId="0" applyFont="1" applyFill="1" applyBorder="1" applyAlignment="1">
      <alignment horizontal="right" vertical="top" wrapText="1"/>
    </xf>
    <xf numFmtId="0" fontId="70" fillId="34" borderId="76" xfId="0" applyFont="1" applyFill="1" applyBorder="1" applyAlignment="1">
      <alignment horizontal="right" vertical="top" wrapText="1"/>
    </xf>
    <xf numFmtId="0" fontId="70" fillId="34" borderId="19" xfId="0" applyFont="1" applyFill="1" applyBorder="1" applyAlignment="1">
      <alignment horizontal="right" vertical="top" wrapText="1"/>
    </xf>
    <xf numFmtId="4" fontId="11" fillId="34" borderId="49" xfId="0" applyNumberFormat="1" applyFont="1" applyFill="1" applyBorder="1" applyAlignment="1">
      <alignment horizontal="right" vertical="top" wrapText="1"/>
    </xf>
    <xf numFmtId="4" fontId="71" fillId="34" borderId="26" xfId="0" applyNumberFormat="1" applyFont="1" applyFill="1" applyBorder="1" applyAlignment="1">
      <alignment horizontal="right" vertical="top" wrapText="1"/>
    </xf>
    <xf numFmtId="4" fontId="72" fillId="34" borderId="62" xfId="0" applyNumberFormat="1" applyFont="1" applyFill="1" applyBorder="1" applyAlignment="1">
      <alignment horizontal="right" vertical="top" wrapText="1"/>
    </xf>
    <xf numFmtId="4" fontId="72" fillId="34" borderId="28" xfId="0" applyNumberFormat="1" applyFont="1" applyFill="1" applyBorder="1" applyAlignment="1">
      <alignment horizontal="right" vertical="top" wrapText="1"/>
    </xf>
    <xf numFmtId="4" fontId="71" fillId="34" borderId="78" xfId="0" applyNumberFormat="1" applyFont="1" applyFill="1" applyBorder="1" applyAlignment="1">
      <alignment horizontal="right" vertical="top" wrapText="1"/>
    </xf>
    <xf numFmtId="4" fontId="70" fillId="2" borderId="19" xfId="0" applyNumberFormat="1" applyFont="1" applyFill="1" applyBorder="1" applyAlignment="1">
      <alignment horizontal="right" vertical="top" wrapText="1"/>
    </xf>
    <xf numFmtId="4" fontId="72" fillId="34" borderId="83" xfId="0" applyNumberFormat="1" applyFont="1" applyFill="1" applyBorder="1" applyAlignment="1">
      <alignment horizontal="right" vertical="top" wrapText="1"/>
    </xf>
    <xf numFmtId="4" fontId="72" fillId="34" borderId="84" xfId="0" applyNumberFormat="1" applyFont="1" applyFill="1" applyBorder="1" applyAlignment="1">
      <alignment horizontal="right" vertical="top" wrapText="1"/>
    </xf>
    <xf numFmtId="4" fontId="71" fillId="34" borderId="49" xfId="0" applyNumberFormat="1" applyFont="1" applyFill="1" applyBorder="1" applyAlignment="1">
      <alignment horizontal="right" vertical="top" wrapText="1"/>
    </xf>
    <xf numFmtId="4" fontId="70" fillId="2" borderId="49" xfId="0" applyNumberFormat="1" applyFont="1" applyFill="1" applyBorder="1" applyAlignment="1">
      <alignment horizontal="right" vertical="top" wrapText="1"/>
    </xf>
    <xf numFmtId="4" fontId="70" fillId="2" borderId="0" xfId="0" applyNumberFormat="1" applyFont="1" applyFill="1" applyBorder="1" applyAlignment="1">
      <alignment horizontal="right" vertical="top" wrapText="1"/>
    </xf>
    <xf numFmtId="4" fontId="70" fillId="34" borderId="85" xfId="0" applyNumberFormat="1" applyFont="1" applyFill="1" applyBorder="1" applyAlignment="1">
      <alignment horizontal="right" vertical="top" wrapText="1"/>
    </xf>
    <xf numFmtId="4" fontId="71" fillId="34" borderId="33" xfId="0" applyNumberFormat="1" applyFont="1" applyFill="1" applyBorder="1" applyAlignment="1">
      <alignment horizontal="right" vertical="top" wrapText="1"/>
    </xf>
    <xf numFmtId="4" fontId="71" fillId="34" borderId="24" xfId="0" applyNumberFormat="1" applyFont="1" applyFill="1" applyBorder="1" applyAlignment="1">
      <alignment horizontal="right" vertical="top" wrapText="1"/>
    </xf>
    <xf numFmtId="4" fontId="71" fillId="34" borderId="20" xfId="0" applyNumberFormat="1" applyFont="1" applyFill="1" applyBorder="1" applyAlignment="1">
      <alignment horizontal="right" vertical="top" wrapText="1"/>
    </xf>
    <xf numFmtId="4" fontId="72" fillId="34" borderId="22" xfId="0" applyNumberFormat="1" applyFont="1" applyFill="1" applyBorder="1" applyAlignment="1">
      <alignment horizontal="right" vertical="top" wrapText="1"/>
    </xf>
    <xf numFmtId="4" fontId="71" fillId="2" borderId="33" xfId="0" applyNumberFormat="1" applyFont="1" applyFill="1" applyBorder="1" applyAlignment="1">
      <alignment horizontal="right" vertical="top" wrapText="1"/>
    </xf>
    <xf numFmtId="4" fontId="70" fillId="2" borderId="10" xfId="0" applyNumberFormat="1" applyFont="1" applyFill="1" applyBorder="1" applyAlignment="1">
      <alignment horizontal="right" vertical="top" wrapText="1"/>
    </xf>
    <xf numFmtId="4" fontId="70" fillId="34" borderId="16" xfId="0" applyNumberFormat="1" applyFont="1" applyFill="1" applyBorder="1" applyAlignment="1">
      <alignment horizontal="right" vertical="top" wrapText="1"/>
    </xf>
    <xf numFmtId="4" fontId="75" fillId="33" borderId="0" xfId="0" applyNumberFormat="1" applyFont="1" applyFill="1" applyAlignment="1">
      <alignment horizontal="right"/>
    </xf>
    <xf numFmtId="0" fontId="3" fillId="33" borderId="24" xfId="0" applyFont="1" applyFill="1" applyBorder="1" applyAlignment="1">
      <alignment horizontal="center"/>
    </xf>
    <xf numFmtId="4" fontId="20" fillId="33" borderId="54" xfId="0" applyNumberFormat="1" applyFont="1" applyFill="1" applyBorder="1" applyAlignment="1">
      <alignment horizontal="right"/>
    </xf>
    <xf numFmtId="0" fontId="6" fillId="33" borderId="69" xfId="0" applyFont="1" applyFill="1" applyBorder="1" applyAlignment="1">
      <alignment horizontal="center"/>
    </xf>
    <xf numFmtId="0" fontId="20" fillId="33" borderId="8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20" fillId="33" borderId="60" xfId="0" applyFont="1" applyFill="1" applyBorder="1" applyAlignment="1">
      <alignment/>
    </xf>
    <xf numFmtId="4" fontId="20" fillId="33" borderId="63" xfId="0" applyNumberFormat="1" applyFont="1" applyFill="1" applyBorder="1" applyAlignment="1">
      <alignment horizontal="right"/>
    </xf>
    <xf numFmtId="4" fontId="16" fillId="4" borderId="52" xfId="0" applyNumberFormat="1" applyFont="1" applyFill="1" applyBorder="1" applyAlignment="1">
      <alignment horizontal="right"/>
    </xf>
    <xf numFmtId="0" fontId="20" fillId="33" borderId="43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16" fillId="4" borderId="46" xfId="0" applyFont="1" applyFill="1" applyBorder="1" applyAlignment="1">
      <alignment/>
    </xf>
    <xf numFmtId="0" fontId="20" fillId="33" borderId="44" xfId="0" applyFont="1" applyFill="1" applyBorder="1" applyAlignment="1">
      <alignment/>
    </xf>
    <xf numFmtId="4" fontId="16" fillId="2" borderId="52" xfId="0" applyNumberFormat="1" applyFont="1" applyFill="1" applyBorder="1" applyAlignment="1">
      <alignment horizontal="right"/>
    </xf>
    <xf numFmtId="0" fontId="16" fillId="2" borderId="59" xfId="0" applyFont="1" applyFill="1" applyBorder="1" applyAlignment="1">
      <alignment/>
    </xf>
    <xf numFmtId="0" fontId="1" fillId="4" borderId="86" xfId="0" applyFont="1" applyFill="1" applyBorder="1" applyAlignment="1">
      <alignment horizontal="center"/>
    </xf>
    <xf numFmtId="0" fontId="1" fillId="4" borderId="48" xfId="0" applyFont="1" applyFill="1" applyBorder="1" applyAlignment="1">
      <alignment/>
    </xf>
    <xf numFmtId="4" fontId="1" fillId="4" borderId="48" xfId="0" applyNumberFormat="1" applyFont="1" applyFill="1" applyBorder="1" applyAlignment="1">
      <alignment horizontal="right"/>
    </xf>
    <xf numFmtId="0" fontId="3" fillId="33" borderId="87" xfId="0" applyFont="1" applyFill="1" applyBorder="1" applyAlignment="1">
      <alignment horizontal="center"/>
    </xf>
    <xf numFmtId="0" fontId="3" fillId="33" borderId="53" xfId="0" applyFont="1" applyFill="1" applyBorder="1" applyAlignment="1">
      <alignment/>
    </xf>
    <xf numFmtId="4" fontId="3" fillId="33" borderId="53" xfId="0" applyNumberFormat="1" applyFont="1" applyFill="1" applyBorder="1" applyAlignment="1">
      <alignment horizontal="right"/>
    </xf>
    <xf numFmtId="4" fontId="3" fillId="33" borderId="40" xfId="0" applyNumberFormat="1" applyFont="1" applyFill="1" applyBorder="1" applyAlignment="1">
      <alignment horizontal="right"/>
    </xf>
    <xf numFmtId="0" fontId="2" fillId="33" borderId="80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4" fontId="2" fillId="33" borderId="35" xfId="0" applyNumberFormat="1" applyFont="1" applyFill="1" applyBorder="1" applyAlignment="1">
      <alignment horizontal="right"/>
    </xf>
    <xf numFmtId="0" fontId="3" fillId="33" borderId="81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4" fontId="3" fillId="33" borderId="37" xfId="0" applyNumberFormat="1" applyFont="1" applyFill="1" applyBorder="1" applyAlignment="1">
      <alignment horizontal="right"/>
    </xf>
    <xf numFmtId="0" fontId="1" fillId="33" borderId="79" xfId="0" applyFont="1" applyFill="1" applyBorder="1" applyAlignment="1">
      <alignment/>
    </xf>
    <xf numFmtId="4" fontId="1" fillId="33" borderId="47" xfId="0" applyNumberFormat="1" applyFont="1" applyFill="1" applyBorder="1" applyAlignment="1">
      <alignment horizontal="right"/>
    </xf>
    <xf numFmtId="0" fontId="2" fillId="33" borderId="64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3" borderId="81" xfId="0" applyFont="1" applyFill="1" applyBorder="1" applyAlignment="1">
      <alignment/>
    </xf>
    <xf numFmtId="4" fontId="2" fillId="33" borderId="38" xfId="0" applyNumberFormat="1" applyFont="1" applyFill="1" applyBorder="1" applyAlignment="1">
      <alignment horizontal="right"/>
    </xf>
    <xf numFmtId="0" fontId="2" fillId="33" borderId="66" xfId="0" applyFont="1" applyFill="1" applyBorder="1" applyAlignment="1">
      <alignment/>
    </xf>
    <xf numFmtId="0" fontId="3" fillId="33" borderId="7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33" borderId="0" xfId="0" applyFont="1" applyFill="1" applyAlignment="1">
      <alignment horizontal="left" shrinkToFit="1"/>
    </xf>
    <xf numFmtId="0" fontId="10" fillId="33" borderId="0" xfId="0" applyFont="1" applyFill="1" applyAlignment="1">
      <alignment horizontal="left"/>
    </xf>
    <xf numFmtId="0" fontId="1" fillId="33" borderId="3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6" fillId="33" borderId="3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4" fontId="16" fillId="33" borderId="86" xfId="0" applyNumberFormat="1" applyFont="1" applyFill="1" applyBorder="1" applyAlignment="1">
      <alignment horizontal="center" vertical="center"/>
    </xf>
    <xf numFmtId="4" fontId="16" fillId="33" borderId="87" xfId="0" applyNumberFormat="1" applyFont="1" applyFill="1" applyBorder="1" applyAlignment="1">
      <alignment horizontal="center" vertical="center"/>
    </xf>
    <xf numFmtId="4" fontId="16" fillId="33" borderId="48" xfId="0" applyNumberFormat="1" applyFont="1" applyFill="1" applyBorder="1" applyAlignment="1">
      <alignment horizontal="center" vertical="center"/>
    </xf>
    <xf numFmtId="4" fontId="16" fillId="33" borderId="53" xfId="0" applyNumberFormat="1" applyFont="1" applyFill="1" applyBorder="1" applyAlignment="1">
      <alignment horizontal="center" vertical="center"/>
    </xf>
    <xf numFmtId="4" fontId="16" fillId="33" borderId="63" xfId="0" applyNumberFormat="1" applyFont="1" applyFill="1" applyBorder="1" applyAlignment="1">
      <alignment horizontal="center" vertical="center"/>
    </xf>
    <xf numFmtId="4" fontId="16" fillId="33" borderId="4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shrinkToFit="1"/>
    </xf>
    <xf numFmtId="0" fontId="10" fillId="33" borderId="0" xfId="0" applyFont="1" applyFill="1" applyBorder="1" applyAlignment="1">
      <alignment horizontal="left" shrinkToFit="1"/>
    </xf>
    <xf numFmtId="0" fontId="13" fillId="33" borderId="0" xfId="0" applyFont="1" applyFill="1" applyAlignment="1">
      <alignment horizontal="left" shrinkToFit="1"/>
    </xf>
    <xf numFmtId="0" fontId="11" fillId="33" borderId="0" xfId="0" applyFont="1" applyFill="1" applyAlignment="1">
      <alignment horizontal="fill" shrinkToFit="1"/>
    </xf>
    <xf numFmtId="0" fontId="21" fillId="0" borderId="76" xfId="0" applyFont="1" applyBorder="1" applyAlignment="1">
      <alignment horizontal="left"/>
    </xf>
    <xf numFmtId="0" fontId="21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14"/>
  <sheetViews>
    <sheetView tabSelected="1" zoomScaleSheetLayoutView="100" workbookViewId="0" topLeftCell="A304">
      <selection activeCell="F2" sqref="F2"/>
    </sheetView>
  </sheetViews>
  <sheetFormatPr defaultColWidth="45.875" defaultRowHeight="15.75" customHeight="1"/>
  <cols>
    <col min="1" max="1" width="10.875" style="190" customWidth="1"/>
    <col min="2" max="2" width="59.875" style="2" customWidth="1"/>
    <col min="3" max="3" width="19.00390625" style="5" customWidth="1"/>
    <col min="4" max="4" width="20.375" style="5" customWidth="1"/>
    <col min="5" max="5" width="19.75390625" style="5" customWidth="1"/>
    <col min="6" max="6" width="16.00390625" style="5" customWidth="1"/>
    <col min="7" max="7" width="45.875" style="2" customWidth="1"/>
    <col min="8" max="8" width="16.375" style="2" customWidth="1"/>
    <col min="9" max="9" width="15.875" style="2" customWidth="1"/>
    <col min="10" max="10" width="14.625" style="2" customWidth="1"/>
    <col min="11" max="16384" width="45.875" style="2" customWidth="1"/>
  </cols>
  <sheetData>
    <row r="1" spans="2:6" ht="15.75" customHeight="1">
      <c r="B1" s="48"/>
      <c r="C1" s="49"/>
      <c r="D1" s="49"/>
      <c r="E1" s="49"/>
      <c r="F1" s="49"/>
    </row>
    <row r="2" spans="1:6" s="1" customFormat="1" ht="15.75" customHeight="1">
      <c r="A2" s="191"/>
      <c r="B2" s="50" t="s">
        <v>613</v>
      </c>
      <c r="C2" s="98"/>
      <c r="D2" s="98"/>
      <c r="E2" s="98"/>
      <c r="F2" s="98" t="s">
        <v>848</v>
      </c>
    </row>
    <row r="3" spans="1:6" s="1" customFormat="1" ht="15.75" customHeight="1">
      <c r="A3" s="191"/>
      <c r="B3" s="51"/>
      <c r="C3" s="99"/>
      <c r="D3" s="99"/>
      <c r="E3" s="99"/>
      <c r="F3" s="99"/>
    </row>
    <row r="4" spans="1:6" s="1" customFormat="1" ht="23.25" customHeight="1" thickBot="1">
      <c r="A4" s="191"/>
      <c r="B4" s="32" t="s">
        <v>0</v>
      </c>
      <c r="C4" s="33"/>
      <c r="D4" s="33"/>
      <c r="E4" s="33"/>
      <c r="F4" s="33"/>
    </row>
    <row r="5" spans="2:6" ht="15.75" customHeight="1">
      <c r="B5" s="38" t="s">
        <v>1</v>
      </c>
      <c r="C5" s="39" t="s">
        <v>2</v>
      </c>
      <c r="D5" s="40" t="s">
        <v>2</v>
      </c>
      <c r="E5" s="287" t="s">
        <v>4</v>
      </c>
      <c r="F5" s="41" t="s">
        <v>106</v>
      </c>
    </row>
    <row r="6" spans="2:6" ht="15.75" customHeight="1">
      <c r="B6" s="12"/>
      <c r="C6" s="13" t="s">
        <v>81</v>
      </c>
      <c r="D6" s="42" t="s">
        <v>3</v>
      </c>
      <c r="E6" s="288" t="s">
        <v>614</v>
      </c>
      <c r="F6" s="12" t="s">
        <v>107</v>
      </c>
    </row>
    <row r="7" spans="2:6" ht="15.75" customHeight="1" thickBot="1">
      <c r="B7" s="14"/>
      <c r="C7" s="15" t="s">
        <v>108</v>
      </c>
      <c r="D7" s="16" t="s">
        <v>5</v>
      </c>
      <c r="E7" s="289" t="s">
        <v>5</v>
      </c>
      <c r="F7" s="14"/>
    </row>
    <row r="8" spans="2:6" ht="15.75" customHeight="1" thickBot="1" thickTop="1">
      <c r="B8" s="17" t="s">
        <v>6</v>
      </c>
      <c r="C8" s="20">
        <v>142200000</v>
      </c>
      <c r="D8" s="20">
        <v>146630120</v>
      </c>
      <c r="E8" s="286">
        <v>154598346.76</v>
      </c>
      <c r="F8" s="29">
        <f>SUM(E8/D8*100)</f>
        <v>105.43423599462373</v>
      </c>
    </row>
    <row r="9" spans="2:6" ht="15.75" customHeight="1" thickBot="1">
      <c r="B9" s="44" t="s">
        <v>7</v>
      </c>
      <c r="C9" s="45">
        <v>8425000</v>
      </c>
      <c r="D9" s="45">
        <v>10189688</v>
      </c>
      <c r="E9" s="290">
        <v>14104183.94</v>
      </c>
      <c r="F9" s="302">
        <f>SUM(E9/D9*100)</f>
        <v>138.41624925120377</v>
      </c>
    </row>
    <row r="10" spans="2:6" ht="15.75" customHeight="1" thickBot="1">
      <c r="B10" s="17" t="s">
        <v>8</v>
      </c>
      <c r="C10" s="20">
        <v>5500000</v>
      </c>
      <c r="D10" s="20">
        <v>5500000</v>
      </c>
      <c r="E10" s="291">
        <v>18493688</v>
      </c>
      <c r="F10" s="29">
        <f>SUM(E10/D10*100)</f>
        <v>336.2488727272727</v>
      </c>
    </row>
    <row r="11" spans="2:6" ht="15.75" customHeight="1">
      <c r="B11" s="30" t="s">
        <v>122</v>
      </c>
      <c r="C11" s="31">
        <v>28419600</v>
      </c>
      <c r="D11" s="31">
        <v>64762206.67</v>
      </c>
      <c r="E11" s="292">
        <v>333428375.86</v>
      </c>
      <c r="F11" s="303">
        <f>SUM(E11/D11*100)</f>
        <v>514.8502390584154</v>
      </c>
    </row>
    <row r="12" spans="2:6" ht="15.75" customHeight="1" thickBot="1">
      <c r="B12" s="34" t="s">
        <v>79</v>
      </c>
      <c r="C12" s="35">
        <v>0</v>
      </c>
      <c r="D12" s="36">
        <v>0</v>
      </c>
      <c r="E12" s="293">
        <v>267701165.38</v>
      </c>
      <c r="F12" s="36"/>
    </row>
    <row r="13" spans="2:6" ht="15.75" customHeight="1" thickBot="1">
      <c r="B13" s="17" t="s">
        <v>123</v>
      </c>
      <c r="C13" s="29">
        <f>SUM(C11-C12)</f>
        <v>28419600</v>
      </c>
      <c r="D13" s="29">
        <f>SUM(D11-D12)</f>
        <v>64762206.67</v>
      </c>
      <c r="E13" s="294">
        <f>SUM(E11-E12)</f>
        <v>65727210.48000002</v>
      </c>
      <c r="F13" s="29">
        <f>SUM(E13/D11*100)</f>
        <v>101.4900724660561</v>
      </c>
    </row>
    <row r="14" spans="2:6" ht="15.75" customHeight="1" thickBot="1">
      <c r="B14" s="21" t="s">
        <v>9</v>
      </c>
      <c r="C14" s="22">
        <f>SUM(C8,C9,C10,C13)</f>
        <v>184544600</v>
      </c>
      <c r="D14" s="22">
        <f>SUM(D8,D9,D10,D13)</f>
        <v>227082014.67000002</v>
      </c>
      <c r="E14" s="295">
        <f>SUM(E8,E9,E10,E13)</f>
        <v>252923429.18</v>
      </c>
      <c r="F14" s="22">
        <f>SUM(E14/D14*100)</f>
        <v>111.37977155414673</v>
      </c>
    </row>
    <row r="15" spans="2:6" ht="15.75" customHeight="1" thickTop="1">
      <c r="B15" s="23" t="s">
        <v>10</v>
      </c>
      <c r="C15" s="24">
        <v>164749600</v>
      </c>
      <c r="D15" s="24">
        <v>209099831.56</v>
      </c>
      <c r="E15" s="296">
        <v>439766234.24</v>
      </c>
      <c r="F15" s="304">
        <f>SUM(E15/D15*100)</f>
        <v>210.31400693109194</v>
      </c>
    </row>
    <row r="16" spans="2:6" ht="15.75" customHeight="1">
      <c r="B16" s="25" t="s">
        <v>79</v>
      </c>
      <c r="C16" s="26">
        <v>0</v>
      </c>
      <c r="D16" s="26">
        <v>0</v>
      </c>
      <c r="E16" s="297">
        <v>267701165.38</v>
      </c>
      <c r="F16" s="305" t="s">
        <v>109</v>
      </c>
    </row>
    <row r="17" spans="2:6" ht="15.75" customHeight="1" thickBot="1">
      <c r="B17" s="43" t="s">
        <v>11</v>
      </c>
      <c r="C17" s="37">
        <f>SUM(C15-C16)</f>
        <v>164749600</v>
      </c>
      <c r="D17" s="37">
        <f>SUM(D15-D16)</f>
        <v>209099831.56</v>
      </c>
      <c r="E17" s="35">
        <f>SUM(E15-E16)</f>
        <v>172065068.86</v>
      </c>
      <c r="F17" s="29">
        <f>SUM(E17/D17*100)</f>
        <v>82.28847798503698</v>
      </c>
    </row>
    <row r="18" spans="2:6" ht="15.75" customHeight="1" thickBot="1">
      <c r="B18" s="44" t="s">
        <v>12</v>
      </c>
      <c r="C18" s="45">
        <v>4035000</v>
      </c>
      <c r="D18" s="45">
        <v>77564761.11</v>
      </c>
      <c r="E18" s="298">
        <v>70575802.88</v>
      </c>
      <c r="F18" s="302">
        <f>SUM(E18/D18*100)</f>
        <v>90.9895187840668</v>
      </c>
    </row>
    <row r="19" spans="2:6" ht="15.75" customHeight="1" thickBot="1">
      <c r="B19" s="46" t="s">
        <v>13</v>
      </c>
      <c r="C19" s="47">
        <f>SUM(C17:C18)</f>
        <v>168784600</v>
      </c>
      <c r="D19" s="47">
        <f>SUM(D17:D18)</f>
        <v>286664592.67</v>
      </c>
      <c r="E19" s="299">
        <f>SUM(E17:E18)</f>
        <v>242640871.74</v>
      </c>
      <c r="F19" s="306">
        <f>SUM(E19/D19*100)</f>
        <v>84.64277694012988</v>
      </c>
    </row>
    <row r="20" spans="2:6" ht="15.75" customHeight="1" thickBot="1">
      <c r="B20" s="28" t="s">
        <v>14</v>
      </c>
      <c r="C20" s="27">
        <f>SUM(C14-C19)</f>
        <v>15760000</v>
      </c>
      <c r="D20" s="27">
        <f>SUM(D14-D19)</f>
        <v>-59582578</v>
      </c>
      <c r="E20" s="300">
        <f>SUM(E14-E19)</f>
        <v>10282557.439999998</v>
      </c>
      <c r="F20" s="307"/>
    </row>
    <row r="21" spans="2:6" ht="15.75" customHeight="1" thickBot="1" thickTop="1">
      <c r="B21" s="18" t="s">
        <v>80</v>
      </c>
      <c r="C21" s="19">
        <f>SUM(C20*-1)</f>
        <v>-15760000</v>
      </c>
      <c r="D21" s="19">
        <f>SUM(D20*-1)</f>
        <v>59582578</v>
      </c>
      <c r="E21" s="301">
        <f>SUM(E20*-1)</f>
        <v>-10282557.439999998</v>
      </c>
      <c r="F21" s="308"/>
    </row>
    <row r="22" spans="2:6" ht="15.75" customHeight="1">
      <c r="B22" s="48"/>
      <c r="C22" s="49"/>
      <c r="D22" s="49"/>
      <c r="E22" s="49"/>
      <c r="F22" s="49"/>
    </row>
    <row r="23" spans="2:6" ht="15.75" customHeight="1">
      <c r="B23" s="370" t="s">
        <v>846</v>
      </c>
      <c r="C23" s="370"/>
      <c r="D23" s="370"/>
      <c r="E23" s="370"/>
      <c r="F23" s="370"/>
    </row>
    <row r="24" spans="1:6" s="7" customFormat="1" ht="15.75" customHeight="1">
      <c r="A24" s="192"/>
      <c r="B24" s="371" t="s">
        <v>845</v>
      </c>
      <c r="C24" s="371"/>
      <c r="D24" s="371"/>
      <c r="E24" s="371"/>
      <c r="F24" s="371"/>
    </row>
    <row r="25" spans="1:6" s="7" customFormat="1" ht="15.75" customHeight="1">
      <c r="A25" s="192"/>
      <c r="B25" s="356" t="s">
        <v>615</v>
      </c>
      <c r="C25" s="356"/>
      <c r="D25" s="356"/>
      <c r="E25" s="356"/>
      <c r="F25" s="356"/>
    </row>
    <row r="26" spans="1:6" s="6" customFormat="1" ht="15.75" customHeight="1">
      <c r="A26" s="193"/>
      <c r="B26" s="356" t="s">
        <v>616</v>
      </c>
      <c r="C26" s="356"/>
      <c r="D26" s="356"/>
      <c r="E26" s="356"/>
      <c r="F26" s="356"/>
    </row>
    <row r="27" spans="1:6" s="6" customFormat="1" ht="15.75" customHeight="1">
      <c r="A27" s="193"/>
      <c r="B27" s="368" t="s">
        <v>617</v>
      </c>
      <c r="C27" s="368"/>
      <c r="D27" s="368"/>
      <c r="E27" s="368"/>
      <c r="F27" s="368"/>
    </row>
    <row r="28" spans="1:6" s="6" customFormat="1" ht="15.75" customHeight="1">
      <c r="A28" s="193"/>
      <c r="B28" s="369" t="s">
        <v>135</v>
      </c>
      <c r="C28" s="369"/>
      <c r="D28" s="369"/>
      <c r="E28" s="369"/>
      <c r="F28" s="369"/>
    </row>
    <row r="29" spans="1:6" s="6" customFormat="1" ht="15.75" customHeight="1">
      <c r="A29" s="193"/>
      <c r="B29" s="356" t="s">
        <v>136</v>
      </c>
      <c r="C29" s="356"/>
      <c r="D29" s="356"/>
      <c r="E29" s="356"/>
      <c r="F29" s="356"/>
    </row>
    <row r="30" spans="1:6" s="6" customFormat="1" ht="15.75" customHeight="1">
      <c r="A30" s="193"/>
      <c r="B30" s="356" t="s">
        <v>138</v>
      </c>
      <c r="C30" s="356"/>
      <c r="D30" s="356"/>
      <c r="E30" s="356"/>
      <c r="F30" s="356"/>
    </row>
    <row r="31" spans="1:6" s="6" customFormat="1" ht="15.75" customHeight="1">
      <c r="A31" s="193"/>
      <c r="B31" s="356" t="s">
        <v>137</v>
      </c>
      <c r="C31" s="356"/>
      <c r="D31" s="356"/>
      <c r="E31" s="356"/>
      <c r="F31" s="356"/>
    </row>
    <row r="32" spans="1:6" s="7" customFormat="1" ht="15.75" customHeight="1">
      <c r="A32" s="192"/>
      <c r="B32" s="368" t="s">
        <v>618</v>
      </c>
      <c r="C32" s="368"/>
      <c r="D32" s="368"/>
      <c r="E32" s="368"/>
      <c r="F32" s="368"/>
    </row>
    <row r="33" spans="1:6" s="6" customFormat="1" ht="15.75" customHeight="1">
      <c r="A33" s="193"/>
      <c r="B33" s="368" t="s">
        <v>619</v>
      </c>
      <c r="C33" s="368"/>
      <c r="D33" s="368"/>
      <c r="E33" s="368"/>
      <c r="F33" s="368"/>
    </row>
    <row r="34" spans="1:6" s="6" customFormat="1" ht="15.75" customHeight="1">
      <c r="A34" s="193"/>
      <c r="B34" s="356" t="s">
        <v>124</v>
      </c>
      <c r="C34" s="356"/>
      <c r="D34" s="356"/>
      <c r="E34" s="356"/>
      <c r="F34" s="356"/>
    </row>
    <row r="35" spans="1:6" s="6" customFormat="1" ht="15.75" customHeight="1">
      <c r="A35" s="193"/>
      <c r="B35" s="368" t="s">
        <v>620</v>
      </c>
      <c r="C35" s="368"/>
      <c r="D35" s="368"/>
      <c r="E35" s="368"/>
      <c r="F35" s="368"/>
    </row>
    <row r="36" spans="1:6" s="6" customFormat="1" ht="15.75" customHeight="1">
      <c r="A36" s="193"/>
      <c r="B36" s="356"/>
      <c r="C36" s="356"/>
      <c r="D36" s="356"/>
      <c r="E36" s="356"/>
      <c r="F36" s="356"/>
    </row>
    <row r="37" spans="1:6" s="6" customFormat="1" ht="15.75" customHeight="1">
      <c r="A37" s="193"/>
      <c r="B37" s="357"/>
      <c r="C37" s="357"/>
      <c r="D37" s="357"/>
      <c r="E37" s="357"/>
      <c r="F37" s="357"/>
    </row>
    <row r="38" spans="1:6" s="6" customFormat="1" ht="15.75" customHeight="1">
      <c r="A38" s="193"/>
      <c r="B38" s="52"/>
      <c r="C38" s="53"/>
      <c r="D38" s="53"/>
      <c r="E38" s="53"/>
      <c r="F38" s="53"/>
    </row>
    <row r="39" spans="1:6" s="1" customFormat="1" ht="15.75" customHeight="1" thickBot="1">
      <c r="A39" s="191"/>
      <c r="B39" s="54" t="s">
        <v>621</v>
      </c>
      <c r="C39" s="309"/>
      <c r="D39" s="55"/>
      <c r="E39" s="55"/>
      <c r="F39" s="55"/>
    </row>
    <row r="40" spans="1:6" s="4" customFormat="1" ht="15.75" customHeight="1">
      <c r="A40" s="358" t="s">
        <v>167</v>
      </c>
      <c r="B40" s="360" t="s">
        <v>1</v>
      </c>
      <c r="C40" s="362" t="s">
        <v>82</v>
      </c>
      <c r="D40" s="364" t="s">
        <v>16</v>
      </c>
      <c r="E40" s="364" t="s">
        <v>4</v>
      </c>
      <c r="F40" s="366" t="s">
        <v>17</v>
      </c>
    </row>
    <row r="41" spans="1:6" s="4" customFormat="1" ht="15.75" customHeight="1" thickBot="1">
      <c r="A41" s="359"/>
      <c r="B41" s="361"/>
      <c r="C41" s="363"/>
      <c r="D41" s="365"/>
      <c r="E41" s="365"/>
      <c r="F41" s="367"/>
    </row>
    <row r="42" spans="1:6" s="4" customFormat="1" ht="15.75" customHeight="1" thickBot="1">
      <c r="A42" s="194"/>
      <c r="B42" s="109"/>
      <c r="C42" s="60"/>
      <c r="D42" s="60"/>
      <c r="E42" s="60"/>
      <c r="F42" s="61"/>
    </row>
    <row r="43" spans="1:6" s="3" customFormat="1" ht="15.75" customHeight="1" thickBot="1">
      <c r="A43" s="177" t="s">
        <v>168</v>
      </c>
      <c r="B43" s="110" t="s">
        <v>34</v>
      </c>
      <c r="C43" s="62"/>
      <c r="D43" s="62"/>
      <c r="E43" s="62"/>
      <c r="F43" s="63"/>
    </row>
    <row r="44" spans="1:6" ht="15.75" customHeight="1">
      <c r="A44" s="195">
        <v>1111</v>
      </c>
      <c r="B44" s="111" t="s">
        <v>20</v>
      </c>
      <c r="C44" s="64">
        <v>25000000</v>
      </c>
      <c r="D44" s="64">
        <f>SUM(C44)</f>
        <v>25000000</v>
      </c>
      <c r="E44" s="64">
        <v>26688437.84</v>
      </c>
      <c r="F44" s="65">
        <f aca="true" t="shared" si="0" ref="F44:F49">SUM(E44/D44*100)</f>
        <v>106.75375136000001</v>
      </c>
    </row>
    <row r="45" spans="1:6" ht="15.75" customHeight="1">
      <c r="A45" s="176">
        <v>1112</v>
      </c>
      <c r="B45" s="112" t="s">
        <v>19</v>
      </c>
      <c r="C45" s="66">
        <v>3500000</v>
      </c>
      <c r="D45" s="64">
        <f>SUM(C45)</f>
        <v>3500000</v>
      </c>
      <c r="E45" s="66">
        <v>4559567.11</v>
      </c>
      <c r="F45" s="65">
        <f t="shared" si="0"/>
        <v>130.273346</v>
      </c>
    </row>
    <row r="46" spans="1:6" ht="15.75" customHeight="1">
      <c r="A46" s="176">
        <v>1113</v>
      </c>
      <c r="B46" s="112" t="s">
        <v>21</v>
      </c>
      <c r="C46" s="66">
        <v>2000000</v>
      </c>
      <c r="D46" s="64">
        <f>SUM(C46)</f>
        <v>2000000</v>
      </c>
      <c r="E46" s="66">
        <v>2704702.69</v>
      </c>
      <c r="F46" s="65">
        <f t="shared" si="0"/>
        <v>135.2351345</v>
      </c>
    </row>
    <row r="47" spans="1:6" ht="15.75" customHeight="1">
      <c r="A47" s="176">
        <v>1121</v>
      </c>
      <c r="B47" s="112" t="s">
        <v>22</v>
      </c>
      <c r="C47" s="66">
        <v>27000000</v>
      </c>
      <c r="D47" s="64">
        <v>27000000</v>
      </c>
      <c r="E47" s="66">
        <v>28196121.93</v>
      </c>
      <c r="F47" s="65">
        <f t="shared" si="0"/>
        <v>104.43008122222221</v>
      </c>
    </row>
    <row r="48" spans="1:6" ht="15.75" customHeight="1">
      <c r="A48" s="176">
        <v>1122</v>
      </c>
      <c r="B48" s="112" t="s">
        <v>23</v>
      </c>
      <c r="C48" s="66">
        <v>1400000</v>
      </c>
      <c r="D48" s="64">
        <v>5513120</v>
      </c>
      <c r="E48" s="66">
        <v>6149730</v>
      </c>
      <c r="F48" s="65">
        <f t="shared" si="0"/>
        <v>111.54718199495022</v>
      </c>
    </row>
    <row r="49" spans="1:6" ht="15.75" customHeight="1">
      <c r="A49" s="176">
        <v>1211</v>
      </c>
      <c r="B49" s="112" t="s">
        <v>24</v>
      </c>
      <c r="C49" s="66">
        <v>55000000</v>
      </c>
      <c r="D49" s="64">
        <v>55000000</v>
      </c>
      <c r="E49" s="66">
        <v>57181057.86</v>
      </c>
      <c r="F49" s="65">
        <f t="shared" si="0"/>
        <v>103.96555974545454</v>
      </c>
    </row>
    <row r="50" spans="1:6" ht="15.75" customHeight="1">
      <c r="A50" s="176">
        <v>1334</v>
      </c>
      <c r="B50" s="112" t="s">
        <v>91</v>
      </c>
      <c r="C50" s="66">
        <v>0</v>
      </c>
      <c r="D50" s="64">
        <f>SUM(C50)</f>
        <v>0</v>
      </c>
      <c r="E50" s="66">
        <v>75403</v>
      </c>
      <c r="F50" s="65" t="s">
        <v>83</v>
      </c>
    </row>
    <row r="51" spans="1:6" ht="15.75" customHeight="1">
      <c r="A51" s="176">
        <v>1335</v>
      </c>
      <c r="B51" s="112" t="s">
        <v>139</v>
      </c>
      <c r="C51" s="66">
        <v>0</v>
      </c>
      <c r="D51" s="64">
        <v>0</v>
      </c>
      <c r="E51" s="66">
        <v>767</v>
      </c>
      <c r="F51" s="65" t="s">
        <v>83</v>
      </c>
    </row>
    <row r="52" spans="1:6" ht="15.75" customHeight="1">
      <c r="A52" s="176">
        <v>1340</v>
      </c>
      <c r="B52" s="112" t="s">
        <v>25</v>
      </c>
      <c r="C52" s="66">
        <v>5600000</v>
      </c>
      <c r="D52" s="64">
        <f>SUM(C52)</f>
        <v>5600000</v>
      </c>
      <c r="E52" s="66">
        <v>5577693.97</v>
      </c>
      <c r="F52" s="65">
        <f aca="true" t="shared" si="1" ref="F52:F58">SUM(E52/D52*100)</f>
        <v>99.60167803571429</v>
      </c>
    </row>
    <row r="53" spans="1:6" ht="15.75" customHeight="1">
      <c r="A53" s="176">
        <v>1341</v>
      </c>
      <c r="B53" s="112" t="s">
        <v>26</v>
      </c>
      <c r="C53" s="66">
        <v>240000</v>
      </c>
      <c r="D53" s="64">
        <v>258000</v>
      </c>
      <c r="E53" s="66">
        <v>238150</v>
      </c>
      <c r="F53" s="65">
        <f t="shared" si="1"/>
        <v>92.3062015503876</v>
      </c>
    </row>
    <row r="54" spans="1:6" ht="15.75" customHeight="1">
      <c r="A54" s="176">
        <v>1343</v>
      </c>
      <c r="B54" s="112" t="s">
        <v>27</v>
      </c>
      <c r="C54" s="66">
        <v>210000</v>
      </c>
      <c r="D54" s="64">
        <v>219000</v>
      </c>
      <c r="E54" s="66">
        <v>360207</v>
      </c>
      <c r="F54" s="65">
        <f t="shared" si="1"/>
        <v>164.47808219178083</v>
      </c>
    </row>
    <row r="55" spans="1:6" ht="15.75" customHeight="1">
      <c r="A55" s="176">
        <v>1345</v>
      </c>
      <c r="B55" s="112" t="s">
        <v>28</v>
      </c>
      <c r="C55" s="66">
        <v>50000</v>
      </c>
      <c r="D55" s="64">
        <v>50000</v>
      </c>
      <c r="E55" s="66">
        <v>52180</v>
      </c>
      <c r="F55" s="65">
        <f t="shared" si="1"/>
        <v>104.36000000000001</v>
      </c>
    </row>
    <row r="56" spans="1:6" ht="15.75" customHeight="1">
      <c r="A56" s="176">
        <v>1346</v>
      </c>
      <c r="B56" s="112" t="s">
        <v>29</v>
      </c>
      <c r="C56" s="66">
        <v>2200000</v>
      </c>
      <c r="D56" s="64">
        <f>SUM(C56)</f>
        <v>2200000</v>
      </c>
      <c r="E56" s="66">
        <v>2276705</v>
      </c>
      <c r="F56" s="65">
        <f t="shared" si="1"/>
        <v>103.48659090909092</v>
      </c>
    </row>
    <row r="57" spans="1:6" ht="15.75" customHeight="1">
      <c r="A57" s="176">
        <v>1351</v>
      </c>
      <c r="B57" s="112" t="s">
        <v>125</v>
      </c>
      <c r="C57" s="66">
        <v>2000000</v>
      </c>
      <c r="D57" s="64">
        <v>2000000</v>
      </c>
      <c r="E57" s="66">
        <v>484343.03</v>
      </c>
      <c r="F57" s="65">
        <f t="shared" si="1"/>
        <v>24.2171515</v>
      </c>
    </row>
    <row r="58" spans="1:6" ht="15.75" customHeight="1">
      <c r="A58" s="176">
        <v>1353</v>
      </c>
      <c r="B58" s="112" t="s">
        <v>126</v>
      </c>
      <c r="C58" s="66">
        <v>0</v>
      </c>
      <c r="D58" s="64">
        <v>290000</v>
      </c>
      <c r="E58" s="66">
        <v>631300</v>
      </c>
      <c r="F58" s="65">
        <f t="shared" si="1"/>
        <v>217.6896551724138</v>
      </c>
    </row>
    <row r="59" spans="1:6" ht="15.75" customHeight="1">
      <c r="A59" s="176">
        <v>1355</v>
      </c>
      <c r="B59" s="112" t="s">
        <v>127</v>
      </c>
      <c r="C59" s="66">
        <v>0</v>
      </c>
      <c r="D59" s="64">
        <v>0</v>
      </c>
      <c r="E59" s="66">
        <v>368756.06</v>
      </c>
      <c r="F59" s="65" t="s">
        <v>83</v>
      </c>
    </row>
    <row r="60" spans="1:6" ht="15.75" customHeight="1">
      <c r="A60" s="176">
        <v>1359</v>
      </c>
      <c r="B60" s="112" t="s">
        <v>100</v>
      </c>
      <c r="C60" s="66">
        <v>0</v>
      </c>
      <c r="D60" s="64">
        <f>SUM(C60)</f>
        <v>0</v>
      </c>
      <c r="E60" s="66">
        <v>-45000</v>
      </c>
      <c r="F60" s="65" t="s">
        <v>83</v>
      </c>
    </row>
    <row r="61" spans="1:6" ht="15.75" customHeight="1">
      <c r="A61" s="176">
        <v>1361</v>
      </c>
      <c r="B61" s="112" t="s">
        <v>30</v>
      </c>
      <c r="C61" s="66">
        <v>8000000</v>
      </c>
      <c r="D61" s="64">
        <v>8000000</v>
      </c>
      <c r="E61" s="66">
        <f>SUM(E62:E77)</f>
        <v>8286815</v>
      </c>
      <c r="F61" s="65">
        <f>SUM(E61/D61*100)</f>
        <v>103.5851875</v>
      </c>
    </row>
    <row r="62" spans="1:6" s="8" customFormat="1" ht="15.75" customHeight="1">
      <c r="A62" s="196"/>
      <c r="B62" s="113" t="s">
        <v>149</v>
      </c>
      <c r="C62" s="100"/>
      <c r="D62" s="101"/>
      <c r="E62" s="100">
        <v>1889350</v>
      </c>
      <c r="F62" s="102"/>
    </row>
    <row r="63" spans="1:6" s="8" customFormat="1" ht="15.75" customHeight="1">
      <c r="A63" s="196"/>
      <c r="B63" s="113" t="s">
        <v>150</v>
      </c>
      <c r="C63" s="100"/>
      <c r="D63" s="101"/>
      <c r="E63" s="100">
        <v>43700</v>
      </c>
      <c r="F63" s="102"/>
    </row>
    <row r="64" spans="1:6" s="8" customFormat="1" ht="15.75" customHeight="1">
      <c r="A64" s="196"/>
      <c r="B64" s="113" t="s">
        <v>151</v>
      </c>
      <c r="C64" s="100"/>
      <c r="D64" s="101"/>
      <c r="E64" s="100">
        <v>2000</v>
      </c>
      <c r="F64" s="102"/>
    </row>
    <row r="65" spans="1:6" s="8" customFormat="1" ht="15.75" customHeight="1">
      <c r="A65" s="196"/>
      <c r="B65" s="113" t="s">
        <v>152</v>
      </c>
      <c r="C65" s="100"/>
      <c r="D65" s="101"/>
      <c r="E65" s="100">
        <v>231390</v>
      </c>
      <c r="F65" s="102"/>
    </row>
    <row r="66" spans="1:6" s="8" customFormat="1" ht="15.75" customHeight="1">
      <c r="A66" s="196"/>
      <c r="B66" s="113" t="s">
        <v>153</v>
      </c>
      <c r="C66" s="100"/>
      <c r="D66" s="101"/>
      <c r="E66" s="100">
        <v>15450</v>
      </c>
      <c r="F66" s="102"/>
    </row>
    <row r="67" spans="1:6" s="8" customFormat="1" ht="15.75" customHeight="1">
      <c r="A67" s="196"/>
      <c r="B67" s="113" t="s">
        <v>154</v>
      </c>
      <c r="C67" s="100"/>
      <c r="D67" s="101"/>
      <c r="E67" s="100">
        <v>275780</v>
      </c>
      <c r="F67" s="102"/>
    </row>
    <row r="68" spans="1:6" s="8" customFormat="1" ht="15.75" customHeight="1">
      <c r="A68" s="196"/>
      <c r="B68" s="113" t="s">
        <v>155</v>
      </c>
      <c r="C68" s="100"/>
      <c r="D68" s="101"/>
      <c r="E68" s="100">
        <v>95115</v>
      </c>
      <c r="F68" s="102"/>
    </row>
    <row r="69" spans="1:6" s="8" customFormat="1" ht="15.75" customHeight="1">
      <c r="A69" s="196"/>
      <c r="B69" s="113" t="s">
        <v>156</v>
      </c>
      <c r="C69" s="100"/>
      <c r="D69" s="101"/>
      <c r="E69" s="100">
        <v>142100</v>
      </c>
      <c r="F69" s="102"/>
    </row>
    <row r="70" spans="1:6" s="8" customFormat="1" ht="15.75" customHeight="1">
      <c r="A70" s="196"/>
      <c r="B70" s="113" t="s">
        <v>157</v>
      </c>
      <c r="C70" s="100"/>
      <c r="D70" s="101"/>
      <c r="E70" s="100">
        <v>4252180</v>
      </c>
      <c r="F70" s="102"/>
    </row>
    <row r="71" spans="1:6" s="8" customFormat="1" ht="15.75" customHeight="1">
      <c r="A71" s="196"/>
      <c r="B71" s="113" t="s">
        <v>158</v>
      </c>
      <c r="C71" s="100"/>
      <c r="D71" s="101"/>
      <c r="E71" s="100">
        <v>1181900</v>
      </c>
      <c r="F71" s="102"/>
    </row>
    <row r="72" spans="1:6" s="8" customFormat="1" ht="15.75" customHeight="1">
      <c r="A72" s="196"/>
      <c r="B72" s="113" t="s">
        <v>159</v>
      </c>
      <c r="C72" s="100"/>
      <c r="D72" s="101"/>
      <c r="E72" s="100">
        <v>18350</v>
      </c>
      <c r="F72" s="102"/>
    </row>
    <row r="73" spans="1:6" s="8" customFormat="1" ht="15.75" customHeight="1">
      <c r="A73" s="196"/>
      <c r="B73" s="113" t="s">
        <v>160</v>
      </c>
      <c r="C73" s="100"/>
      <c r="D73" s="101"/>
      <c r="E73" s="100">
        <v>4000</v>
      </c>
      <c r="F73" s="102"/>
    </row>
    <row r="74" spans="1:6" s="8" customFormat="1" ht="15.75" customHeight="1">
      <c r="A74" s="196"/>
      <c r="B74" s="113" t="s">
        <v>164</v>
      </c>
      <c r="C74" s="100"/>
      <c r="D74" s="101"/>
      <c r="E74" s="100">
        <v>2500</v>
      </c>
      <c r="F74" s="102"/>
    </row>
    <row r="75" spans="1:6" s="8" customFormat="1" ht="15.75" customHeight="1">
      <c r="A75" s="196"/>
      <c r="B75" s="113" t="s">
        <v>161</v>
      </c>
      <c r="C75" s="100"/>
      <c r="D75" s="101"/>
      <c r="E75" s="100">
        <v>123510</v>
      </c>
      <c r="F75" s="102"/>
    </row>
    <row r="76" spans="1:6" s="8" customFormat="1" ht="15.75" customHeight="1">
      <c r="A76" s="196"/>
      <c r="B76" s="113" t="s">
        <v>162</v>
      </c>
      <c r="C76" s="100"/>
      <c r="D76" s="101"/>
      <c r="E76" s="100">
        <v>590</v>
      </c>
      <c r="F76" s="102"/>
    </row>
    <row r="77" spans="1:6" s="8" customFormat="1" ht="15.75" customHeight="1">
      <c r="A77" s="196"/>
      <c r="B77" s="113" t="s">
        <v>163</v>
      </c>
      <c r="C77" s="100"/>
      <c r="D77" s="101"/>
      <c r="E77" s="100">
        <v>8900</v>
      </c>
      <c r="F77" s="103"/>
    </row>
    <row r="78" spans="1:6" ht="15.75" customHeight="1" thickBot="1">
      <c r="A78" s="197">
        <v>1511</v>
      </c>
      <c r="B78" s="114" t="s">
        <v>31</v>
      </c>
      <c r="C78" s="67">
        <v>10000000</v>
      </c>
      <c r="D78" s="64">
        <v>10000000</v>
      </c>
      <c r="E78" s="67">
        <v>10811409.27</v>
      </c>
      <c r="F78" s="68">
        <f>SUM(E78/D78*100)</f>
        <v>108.11409269999999</v>
      </c>
    </row>
    <row r="79" spans="1:6" s="3" customFormat="1" ht="15.75" customHeight="1" thickBot="1">
      <c r="A79" s="198" t="s">
        <v>169</v>
      </c>
      <c r="B79" s="115" t="s">
        <v>32</v>
      </c>
      <c r="C79" s="69">
        <f>SUM(C44:C78)</f>
        <v>142200000</v>
      </c>
      <c r="D79" s="69">
        <f>SUM(D44:D78)</f>
        <v>146630120</v>
      </c>
      <c r="E79" s="69">
        <f>SUM(E44:E61,E78)</f>
        <v>154598346.76</v>
      </c>
      <c r="F79" s="70">
        <f>SUM(E79/D79*100)</f>
        <v>105.43423599462373</v>
      </c>
    </row>
    <row r="80" spans="1:6" ht="15.75" customHeight="1" thickBot="1">
      <c r="A80" s="194"/>
      <c r="B80" s="116"/>
      <c r="C80" s="71"/>
      <c r="D80" s="71"/>
      <c r="E80" s="72"/>
      <c r="F80" s="73"/>
    </row>
    <row r="81" spans="1:6" s="8" customFormat="1" ht="15.75" customHeight="1" thickBot="1">
      <c r="A81" s="177" t="s">
        <v>170</v>
      </c>
      <c r="B81" s="117" t="s">
        <v>33</v>
      </c>
      <c r="C81" s="74"/>
      <c r="D81" s="75"/>
      <c r="E81" s="75"/>
      <c r="F81" s="76"/>
    </row>
    <row r="82" spans="1:6" s="4" customFormat="1" ht="15.75" customHeight="1" thickBot="1">
      <c r="A82" s="199">
        <v>1031</v>
      </c>
      <c r="B82" s="118" t="s">
        <v>48</v>
      </c>
      <c r="C82" s="104">
        <f>SUM(C83:C84)</f>
        <v>26000</v>
      </c>
      <c r="D82" s="104">
        <f>SUM(D83:D84)</f>
        <v>26000</v>
      </c>
      <c r="E82" s="104">
        <f>SUM(E83:E84)</f>
        <v>150422</v>
      </c>
      <c r="F82" s="105">
        <f>SUM(E82/D82*100)</f>
        <v>578.5461538461539</v>
      </c>
    </row>
    <row r="83" spans="1:6" s="8" customFormat="1" ht="15.75" customHeight="1">
      <c r="A83" s="200"/>
      <c r="B83" s="119" t="s">
        <v>165</v>
      </c>
      <c r="C83" s="101">
        <v>25000</v>
      </c>
      <c r="D83" s="101">
        <v>25000</v>
      </c>
      <c r="E83" s="101">
        <v>150422</v>
      </c>
      <c r="F83" s="103"/>
    </row>
    <row r="84" spans="1:6" s="8" customFormat="1" ht="15.75" customHeight="1" thickBot="1">
      <c r="A84" s="201"/>
      <c r="B84" s="113" t="s">
        <v>166</v>
      </c>
      <c r="C84" s="100">
        <v>1000</v>
      </c>
      <c r="D84" s="100">
        <v>1000</v>
      </c>
      <c r="E84" s="100">
        <v>0</v>
      </c>
      <c r="F84" s="102"/>
    </row>
    <row r="85" spans="1:6" ht="15.75" customHeight="1" thickBot="1">
      <c r="A85" s="199">
        <v>2119</v>
      </c>
      <c r="B85" s="118" t="s">
        <v>171</v>
      </c>
      <c r="C85" s="104">
        <f>SUM(C86)</f>
        <v>0</v>
      </c>
      <c r="D85" s="104">
        <f>SUM(D86)</f>
        <v>0</v>
      </c>
      <c r="E85" s="104">
        <f>SUM(E86)</f>
        <v>130</v>
      </c>
      <c r="F85" s="105" t="s">
        <v>83</v>
      </c>
    </row>
    <row r="86" spans="1:6" s="8" customFormat="1" ht="15.75" customHeight="1" thickBot="1">
      <c r="A86" s="202"/>
      <c r="B86" s="128" t="s">
        <v>172</v>
      </c>
      <c r="C86" s="129">
        <v>0</v>
      </c>
      <c r="D86" s="129">
        <v>0</v>
      </c>
      <c r="E86" s="129">
        <v>130</v>
      </c>
      <c r="F86" s="102"/>
    </row>
    <row r="87" spans="1:6" ht="15.75" customHeight="1" thickBot="1">
      <c r="A87" s="199">
        <v>2141</v>
      </c>
      <c r="B87" s="118" t="s">
        <v>131</v>
      </c>
      <c r="C87" s="104">
        <f>SUM(C88:C90)</f>
        <v>0</v>
      </c>
      <c r="D87" s="104">
        <f>SUM(D88:D90)</f>
        <v>236000</v>
      </c>
      <c r="E87" s="104">
        <f>SUM(E88:E90)</f>
        <v>270297</v>
      </c>
      <c r="F87" s="105">
        <f>SUM(E87/D87*100)</f>
        <v>114.53262711864407</v>
      </c>
    </row>
    <row r="88" spans="1:6" s="8" customFormat="1" ht="15.75" customHeight="1">
      <c r="A88" s="200"/>
      <c r="B88" s="128" t="s">
        <v>174</v>
      </c>
      <c r="C88" s="101">
        <v>0</v>
      </c>
      <c r="D88" s="101">
        <v>236000</v>
      </c>
      <c r="E88" s="101">
        <v>265109</v>
      </c>
      <c r="F88" s="103"/>
    </row>
    <row r="89" spans="1:6" s="8" customFormat="1" ht="15.75" customHeight="1">
      <c r="A89" s="196"/>
      <c r="B89" s="132" t="s">
        <v>173</v>
      </c>
      <c r="C89" s="130">
        <v>0</v>
      </c>
      <c r="D89" s="130">
        <v>0</v>
      </c>
      <c r="E89" s="130">
        <v>4979</v>
      </c>
      <c r="F89" s="134"/>
    </row>
    <row r="90" spans="1:6" s="8" customFormat="1" ht="15.75" customHeight="1" thickBot="1">
      <c r="A90" s="183"/>
      <c r="B90" s="128" t="s">
        <v>622</v>
      </c>
      <c r="C90" s="129">
        <v>0</v>
      </c>
      <c r="D90" s="129">
        <v>0</v>
      </c>
      <c r="E90" s="129">
        <v>209</v>
      </c>
      <c r="F90" s="102"/>
    </row>
    <row r="91" spans="1:6" ht="15.75" customHeight="1" thickBot="1">
      <c r="A91" s="199">
        <v>2144</v>
      </c>
      <c r="B91" s="118" t="s">
        <v>116</v>
      </c>
      <c r="C91" s="104">
        <f>SUM(C92:C94)</f>
        <v>412000</v>
      </c>
      <c r="D91" s="104">
        <f>SUM(D92:D94)</f>
        <v>412000</v>
      </c>
      <c r="E91" s="104">
        <f>SUM(E92:E94)</f>
        <v>501271.14</v>
      </c>
      <c r="F91" s="105">
        <f>SUM(E91/D91*100)</f>
        <v>121.66775242718447</v>
      </c>
    </row>
    <row r="92" spans="1:6" s="8" customFormat="1" ht="15.75" customHeight="1">
      <c r="A92" s="200"/>
      <c r="B92" s="128" t="s">
        <v>623</v>
      </c>
      <c r="C92" s="101">
        <v>153000</v>
      </c>
      <c r="D92" s="101">
        <v>153000</v>
      </c>
      <c r="E92" s="101">
        <v>240483.88</v>
      </c>
      <c r="F92" s="103"/>
    </row>
    <row r="93" spans="1:6" s="8" customFormat="1" ht="15.75" customHeight="1">
      <c r="A93" s="196"/>
      <c r="B93" s="113" t="s">
        <v>624</v>
      </c>
      <c r="C93" s="130">
        <v>258000</v>
      </c>
      <c r="D93" s="130">
        <v>258000</v>
      </c>
      <c r="E93" s="130">
        <v>259335.26</v>
      </c>
      <c r="F93" s="103"/>
    </row>
    <row r="94" spans="1:6" s="8" customFormat="1" ht="15.75" customHeight="1" thickBot="1">
      <c r="A94" s="201"/>
      <c r="B94" s="113" t="s">
        <v>175</v>
      </c>
      <c r="C94" s="100">
        <v>1000</v>
      </c>
      <c r="D94" s="100">
        <v>1000</v>
      </c>
      <c r="E94" s="100">
        <v>1452</v>
      </c>
      <c r="F94" s="102"/>
    </row>
    <row r="95" spans="1:6" ht="15.75" customHeight="1" thickBot="1">
      <c r="A95" s="199">
        <v>2169</v>
      </c>
      <c r="B95" s="118" t="s">
        <v>178</v>
      </c>
      <c r="C95" s="104">
        <f>SUM(C96:C97)</f>
        <v>0</v>
      </c>
      <c r="D95" s="104">
        <f>SUM(D96:D97)</f>
        <v>0</v>
      </c>
      <c r="E95" s="104">
        <f>SUM(E96:E97)</f>
        <v>78762</v>
      </c>
      <c r="F95" s="105" t="s">
        <v>83</v>
      </c>
    </row>
    <row r="96" spans="1:6" s="8" customFormat="1" ht="16.5" customHeight="1">
      <c r="A96" s="202"/>
      <c r="B96" s="128" t="s">
        <v>176</v>
      </c>
      <c r="C96" s="131">
        <v>0</v>
      </c>
      <c r="D96" s="129">
        <v>0</v>
      </c>
      <c r="E96" s="129">
        <v>73762</v>
      </c>
      <c r="F96" s="102"/>
    </row>
    <row r="97" spans="1:6" s="8" customFormat="1" ht="15.75" customHeight="1" thickBot="1">
      <c r="A97" s="196"/>
      <c r="B97" s="132" t="s">
        <v>177</v>
      </c>
      <c r="C97" s="133">
        <v>0</v>
      </c>
      <c r="D97" s="130">
        <v>0</v>
      </c>
      <c r="E97" s="130">
        <v>5000</v>
      </c>
      <c r="F97" s="134"/>
    </row>
    <row r="98" spans="1:6" s="8" customFormat="1" ht="15.75" customHeight="1" thickBot="1">
      <c r="A98" s="199">
        <v>2212</v>
      </c>
      <c r="B98" s="118" t="s">
        <v>49</v>
      </c>
      <c r="C98" s="104">
        <f>SUM(C100)</f>
        <v>0</v>
      </c>
      <c r="D98" s="104">
        <f>SUM(D100)</f>
        <v>0</v>
      </c>
      <c r="E98" s="104">
        <f>SUM(E99:E100)</f>
        <v>48016</v>
      </c>
      <c r="F98" s="105" t="s">
        <v>83</v>
      </c>
    </row>
    <row r="99" spans="1:6" s="8" customFormat="1" ht="15.75" customHeight="1">
      <c r="A99" s="310"/>
      <c r="B99" s="146" t="s">
        <v>221</v>
      </c>
      <c r="C99" s="311">
        <v>0</v>
      </c>
      <c r="D99" s="147">
        <v>0</v>
      </c>
      <c r="E99" s="147">
        <v>44020</v>
      </c>
      <c r="F99" s="148"/>
    </row>
    <row r="100" spans="1:6" s="8" customFormat="1" ht="15.75" customHeight="1" thickBot="1">
      <c r="A100" s="202"/>
      <c r="B100" s="128" t="s">
        <v>625</v>
      </c>
      <c r="C100" s="131">
        <v>0</v>
      </c>
      <c r="D100" s="129">
        <v>0</v>
      </c>
      <c r="E100" s="129">
        <v>3996</v>
      </c>
      <c r="F100" s="102"/>
    </row>
    <row r="101" spans="1:6" s="8" customFormat="1" ht="15.75" customHeight="1" thickBot="1">
      <c r="A101" s="199">
        <v>2223</v>
      </c>
      <c r="B101" s="118" t="s">
        <v>50</v>
      </c>
      <c r="C101" s="104">
        <f>SUM(C102)</f>
        <v>0</v>
      </c>
      <c r="D101" s="104">
        <f>SUM(D102)</f>
        <v>0</v>
      </c>
      <c r="E101" s="104">
        <f>SUM(E102)</f>
        <v>22400</v>
      </c>
      <c r="F101" s="105" t="s">
        <v>83</v>
      </c>
    </row>
    <row r="102" spans="1:6" s="8" customFormat="1" ht="15.75" customHeight="1" thickBot="1">
      <c r="A102" s="310"/>
      <c r="B102" s="146" t="s">
        <v>626</v>
      </c>
      <c r="C102" s="311">
        <v>0</v>
      </c>
      <c r="D102" s="147">
        <v>0</v>
      </c>
      <c r="E102" s="147">
        <v>22400</v>
      </c>
      <c r="F102" s="148"/>
    </row>
    <row r="103" spans="1:6" ht="15.75" customHeight="1" thickBot="1">
      <c r="A103" s="199">
        <v>2299</v>
      </c>
      <c r="B103" s="118" t="s">
        <v>133</v>
      </c>
      <c r="C103" s="136">
        <f>SUM(C104:C105)</f>
        <v>0</v>
      </c>
      <c r="D103" s="136">
        <f>SUM(D104:D105)</f>
        <v>752000</v>
      </c>
      <c r="E103" s="136">
        <f>SUM(E104:E105)</f>
        <v>1697537.92</v>
      </c>
      <c r="F103" s="105" t="s">
        <v>83</v>
      </c>
    </row>
    <row r="104" spans="1:6" s="8" customFormat="1" ht="15.75" customHeight="1">
      <c r="A104" s="200"/>
      <c r="B104" s="119" t="s">
        <v>179</v>
      </c>
      <c r="C104" s="135">
        <v>0</v>
      </c>
      <c r="D104" s="101">
        <v>752000</v>
      </c>
      <c r="E104" s="101">
        <v>1544822.24</v>
      </c>
      <c r="F104" s="103"/>
    </row>
    <row r="105" spans="1:6" s="8" customFormat="1" ht="15.75" customHeight="1">
      <c r="A105" s="200"/>
      <c r="B105" s="119" t="s">
        <v>180</v>
      </c>
      <c r="C105" s="135">
        <v>0</v>
      </c>
      <c r="D105" s="101">
        <v>0</v>
      </c>
      <c r="E105" s="101">
        <v>152715.68</v>
      </c>
      <c r="F105" s="103"/>
    </row>
    <row r="106" spans="1:6" s="8" customFormat="1" ht="15.75" customHeight="1">
      <c r="A106" s="203">
        <v>2333</v>
      </c>
      <c r="B106" s="137" t="s">
        <v>105</v>
      </c>
      <c r="C106" s="138">
        <f>SUM(C107)</f>
        <v>0</v>
      </c>
      <c r="D106" s="138">
        <f>SUM(D107)</f>
        <v>0</v>
      </c>
      <c r="E106" s="138">
        <f>SUM(E107)</f>
        <v>166433.46</v>
      </c>
      <c r="F106" s="139" t="s">
        <v>83</v>
      </c>
    </row>
    <row r="107" spans="1:6" s="8" customFormat="1" ht="15.75" customHeight="1">
      <c r="A107" s="196"/>
      <c r="B107" s="132" t="s">
        <v>627</v>
      </c>
      <c r="C107" s="133">
        <v>0</v>
      </c>
      <c r="D107" s="130">
        <v>0</v>
      </c>
      <c r="E107" s="130">
        <v>166433.46</v>
      </c>
      <c r="F107" s="103"/>
    </row>
    <row r="108" spans="1:6" ht="15.75" customHeight="1">
      <c r="A108" s="203">
        <v>2349</v>
      </c>
      <c r="B108" s="137" t="s">
        <v>258</v>
      </c>
      <c r="C108" s="138">
        <f>SUM(C109)</f>
        <v>0</v>
      </c>
      <c r="D108" s="138">
        <f>SUM(D109)</f>
        <v>0</v>
      </c>
      <c r="E108" s="138">
        <f>SUM(E109)</f>
        <v>5000</v>
      </c>
      <c r="F108" s="139" t="s">
        <v>83</v>
      </c>
    </row>
    <row r="109" spans="1:6" s="8" customFormat="1" ht="15.75" customHeight="1">
      <c r="A109" s="196"/>
      <c r="B109" s="132" t="s">
        <v>181</v>
      </c>
      <c r="C109" s="133">
        <v>0</v>
      </c>
      <c r="D109" s="130">
        <v>0</v>
      </c>
      <c r="E109" s="130">
        <v>5000</v>
      </c>
      <c r="F109" s="103"/>
    </row>
    <row r="110" spans="1:6" s="8" customFormat="1" ht="15.75" customHeight="1">
      <c r="A110" s="203">
        <v>2369</v>
      </c>
      <c r="B110" s="137" t="s">
        <v>182</v>
      </c>
      <c r="C110" s="138">
        <f>SUM(C111)</f>
        <v>0</v>
      </c>
      <c r="D110" s="138">
        <f>SUM(D111)</f>
        <v>0</v>
      </c>
      <c r="E110" s="138">
        <f>SUM(E111)</f>
        <v>14508</v>
      </c>
      <c r="F110" s="139" t="s">
        <v>83</v>
      </c>
    </row>
    <row r="111" spans="1:6" s="8" customFormat="1" ht="15.75" customHeight="1" thickBot="1">
      <c r="A111" s="201"/>
      <c r="B111" s="113" t="s">
        <v>259</v>
      </c>
      <c r="C111" s="140">
        <v>0</v>
      </c>
      <c r="D111" s="100">
        <v>0</v>
      </c>
      <c r="E111" s="100">
        <v>14508</v>
      </c>
      <c r="F111" s="102"/>
    </row>
    <row r="112" spans="1:6" ht="15.75" customHeight="1" thickBot="1">
      <c r="A112" s="199">
        <v>3111</v>
      </c>
      <c r="B112" s="118" t="s">
        <v>35</v>
      </c>
      <c r="C112" s="104">
        <f>SUM(C113:C114)</f>
        <v>1000</v>
      </c>
      <c r="D112" s="104">
        <f>SUM(D113:D114)</f>
        <v>1000</v>
      </c>
      <c r="E112" s="104">
        <f>SUM(E113:E114)</f>
        <v>5469</v>
      </c>
      <c r="F112" s="105" t="s">
        <v>83</v>
      </c>
    </row>
    <row r="113" spans="1:6" ht="15.75" customHeight="1">
      <c r="A113" s="310"/>
      <c r="B113" s="146" t="s">
        <v>221</v>
      </c>
      <c r="C113" s="147">
        <v>0</v>
      </c>
      <c r="D113" s="147">
        <v>0</v>
      </c>
      <c r="E113" s="147">
        <v>5469</v>
      </c>
      <c r="F113" s="148"/>
    </row>
    <row r="114" spans="1:6" s="8" customFormat="1" ht="15.75" customHeight="1" thickBot="1">
      <c r="A114" s="202"/>
      <c r="B114" s="128" t="s">
        <v>628</v>
      </c>
      <c r="C114" s="129">
        <v>1000</v>
      </c>
      <c r="D114" s="129">
        <v>1000</v>
      </c>
      <c r="E114" s="129">
        <v>0</v>
      </c>
      <c r="F114" s="102"/>
    </row>
    <row r="115" spans="1:6" ht="15.75" customHeight="1" thickBot="1">
      <c r="A115" s="199">
        <v>3113</v>
      </c>
      <c r="B115" s="118" t="s">
        <v>183</v>
      </c>
      <c r="C115" s="104">
        <f>SUM(C116:C122)</f>
        <v>550000</v>
      </c>
      <c r="D115" s="104">
        <f>SUM(D116:D122)</f>
        <v>710000</v>
      </c>
      <c r="E115" s="104">
        <f>SUM(E116:E122)</f>
        <v>431246.54000000004</v>
      </c>
      <c r="F115" s="105" t="s">
        <v>83</v>
      </c>
    </row>
    <row r="116" spans="1:6" s="8" customFormat="1" ht="15.75" customHeight="1">
      <c r="A116" s="200"/>
      <c r="B116" s="119" t="s">
        <v>184</v>
      </c>
      <c r="C116" s="101">
        <v>550000</v>
      </c>
      <c r="D116" s="101">
        <v>550000</v>
      </c>
      <c r="E116" s="101">
        <v>0</v>
      </c>
      <c r="F116" s="103"/>
    </row>
    <row r="117" spans="1:6" s="8" customFormat="1" ht="15.75" customHeight="1">
      <c r="A117" s="196"/>
      <c r="B117" s="132" t="s">
        <v>185</v>
      </c>
      <c r="C117" s="130">
        <v>0</v>
      </c>
      <c r="D117" s="130">
        <v>60000</v>
      </c>
      <c r="E117" s="130">
        <v>60000</v>
      </c>
      <c r="F117" s="103"/>
    </row>
    <row r="118" spans="1:6" s="8" customFormat="1" ht="15.75" customHeight="1">
      <c r="A118" s="196"/>
      <c r="B118" s="132" t="s">
        <v>629</v>
      </c>
      <c r="C118" s="130">
        <v>0</v>
      </c>
      <c r="D118" s="130">
        <v>100000</v>
      </c>
      <c r="E118" s="130">
        <v>100000</v>
      </c>
      <c r="F118" s="103"/>
    </row>
    <row r="119" spans="1:6" s="8" customFormat="1" ht="15.75" customHeight="1">
      <c r="A119" s="196"/>
      <c r="B119" s="132" t="s">
        <v>186</v>
      </c>
      <c r="C119" s="130">
        <v>0</v>
      </c>
      <c r="D119" s="130">
        <v>0</v>
      </c>
      <c r="E119" s="130">
        <v>157169.79</v>
      </c>
      <c r="F119" s="103"/>
    </row>
    <row r="120" spans="1:6" s="8" customFormat="1" ht="15.75" customHeight="1">
      <c r="A120" s="196"/>
      <c r="B120" s="132" t="s">
        <v>187</v>
      </c>
      <c r="C120" s="130">
        <v>0</v>
      </c>
      <c r="D120" s="130">
        <v>0</v>
      </c>
      <c r="E120" s="130">
        <v>68575</v>
      </c>
      <c r="F120" s="103"/>
    </row>
    <row r="121" spans="1:6" s="8" customFormat="1" ht="15.75" customHeight="1">
      <c r="A121" s="196"/>
      <c r="B121" s="132" t="s">
        <v>188</v>
      </c>
      <c r="C121" s="130">
        <v>0</v>
      </c>
      <c r="D121" s="130">
        <v>0</v>
      </c>
      <c r="E121" s="130">
        <v>43202.75</v>
      </c>
      <c r="F121" s="103"/>
    </row>
    <row r="122" spans="1:6" s="8" customFormat="1" ht="15.75" customHeight="1" thickBot="1">
      <c r="A122" s="201"/>
      <c r="B122" s="113" t="s">
        <v>189</v>
      </c>
      <c r="C122" s="100">
        <v>0</v>
      </c>
      <c r="D122" s="100">
        <v>0</v>
      </c>
      <c r="E122" s="100">
        <v>2299</v>
      </c>
      <c r="F122" s="102"/>
    </row>
    <row r="123" spans="1:6" s="8" customFormat="1" ht="15.75" customHeight="1" thickBot="1">
      <c r="A123" s="199">
        <v>3114</v>
      </c>
      <c r="B123" s="118" t="s">
        <v>630</v>
      </c>
      <c r="C123" s="104">
        <f>SUM(C124)</f>
        <v>0</v>
      </c>
      <c r="D123" s="104">
        <f>SUM(D124)</f>
        <v>0</v>
      </c>
      <c r="E123" s="104">
        <f>SUM(E124)</f>
        <v>3960</v>
      </c>
      <c r="F123" s="105" t="s">
        <v>83</v>
      </c>
    </row>
    <row r="124" spans="1:6" s="8" customFormat="1" ht="15.75" customHeight="1" thickBot="1">
      <c r="A124" s="200"/>
      <c r="B124" s="119" t="s">
        <v>631</v>
      </c>
      <c r="C124" s="101">
        <v>0</v>
      </c>
      <c r="D124" s="101">
        <v>0</v>
      </c>
      <c r="E124" s="101">
        <v>3960</v>
      </c>
      <c r="F124" s="103"/>
    </row>
    <row r="125" spans="1:6" ht="15.75" customHeight="1" thickBot="1">
      <c r="A125" s="199">
        <v>3141</v>
      </c>
      <c r="B125" s="118" t="s">
        <v>102</v>
      </c>
      <c r="C125" s="104">
        <f>SUM(C126)</f>
        <v>0</v>
      </c>
      <c r="D125" s="104">
        <f>SUM(D126)</f>
        <v>0</v>
      </c>
      <c r="E125" s="104">
        <f>SUM(E126)</f>
        <v>102477.78</v>
      </c>
      <c r="F125" s="105" t="s">
        <v>83</v>
      </c>
    </row>
    <row r="126" spans="1:6" s="8" customFormat="1" ht="15.75" customHeight="1" thickBot="1">
      <c r="A126" s="200"/>
      <c r="B126" s="119" t="s">
        <v>190</v>
      </c>
      <c r="C126" s="101">
        <v>0</v>
      </c>
      <c r="D126" s="101">
        <v>0</v>
      </c>
      <c r="E126" s="101">
        <v>102477.78</v>
      </c>
      <c r="F126" s="103"/>
    </row>
    <row r="127" spans="1:6" s="8" customFormat="1" ht="15.75" customHeight="1" thickBot="1">
      <c r="A127" s="199">
        <v>3316</v>
      </c>
      <c r="B127" s="118" t="s">
        <v>113</v>
      </c>
      <c r="C127" s="104">
        <f>SUM(C128)</f>
        <v>0</v>
      </c>
      <c r="D127" s="104">
        <f>SUM(D128)</f>
        <v>0</v>
      </c>
      <c r="E127" s="104">
        <f>SUM(E128)</f>
        <v>10000</v>
      </c>
      <c r="F127" s="105" t="s">
        <v>83</v>
      </c>
    </row>
    <row r="128" spans="1:6" s="8" customFormat="1" ht="15.75" customHeight="1" thickBot="1">
      <c r="A128" s="200"/>
      <c r="B128" s="119" t="s">
        <v>632</v>
      </c>
      <c r="C128" s="101">
        <v>0</v>
      </c>
      <c r="D128" s="101">
        <v>0</v>
      </c>
      <c r="E128" s="101">
        <v>10000</v>
      </c>
      <c r="F128" s="103"/>
    </row>
    <row r="129" spans="1:6" s="8" customFormat="1" ht="15.75" customHeight="1" thickBot="1">
      <c r="A129" s="199">
        <v>3319</v>
      </c>
      <c r="B129" s="118" t="s">
        <v>55</v>
      </c>
      <c r="C129" s="104">
        <f>SUM(C130)</f>
        <v>0</v>
      </c>
      <c r="D129" s="104">
        <f>SUM(D130)</f>
        <v>3000</v>
      </c>
      <c r="E129" s="104">
        <f>SUM(E130)</f>
        <v>45000</v>
      </c>
      <c r="F129" s="105" t="s">
        <v>83</v>
      </c>
    </row>
    <row r="130" spans="1:6" s="8" customFormat="1" ht="15.75" customHeight="1" thickBot="1">
      <c r="A130" s="200"/>
      <c r="B130" s="119" t="s">
        <v>191</v>
      </c>
      <c r="C130" s="101">
        <v>0</v>
      </c>
      <c r="D130" s="101">
        <v>3000</v>
      </c>
      <c r="E130" s="101">
        <v>45000</v>
      </c>
      <c r="F130" s="103"/>
    </row>
    <row r="131" spans="1:6" s="8" customFormat="1" ht="15.75" customHeight="1" thickBot="1">
      <c r="A131" s="199">
        <v>3322</v>
      </c>
      <c r="B131" s="118" t="s">
        <v>192</v>
      </c>
      <c r="C131" s="104">
        <f>SUM(C132:C133)</f>
        <v>0</v>
      </c>
      <c r="D131" s="104">
        <f>SUM(D132:D133)</f>
        <v>0</v>
      </c>
      <c r="E131" s="104">
        <f>SUM(E132:E133)</f>
        <v>36000</v>
      </c>
      <c r="F131" s="105" t="s">
        <v>83</v>
      </c>
    </row>
    <row r="132" spans="1:6" s="8" customFormat="1" ht="15.75" customHeight="1">
      <c r="A132" s="200"/>
      <c r="B132" s="119" t="s">
        <v>193</v>
      </c>
      <c r="C132" s="101">
        <v>0</v>
      </c>
      <c r="D132" s="101">
        <v>0</v>
      </c>
      <c r="E132" s="101">
        <v>35000</v>
      </c>
      <c r="F132" s="103"/>
    </row>
    <row r="133" spans="1:6" s="8" customFormat="1" ht="15.75" customHeight="1" thickBot="1">
      <c r="A133" s="202"/>
      <c r="B133" s="128" t="s">
        <v>194</v>
      </c>
      <c r="C133" s="129">
        <v>0</v>
      </c>
      <c r="D133" s="129">
        <v>0</v>
      </c>
      <c r="E133" s="129">
        <v>1000</v>
      </c>
      <c r="F133" s="102"/>
    </row>
    <row r="134" spans="1:6" ht="15.75" customHeight="1" thickBot="1">
      <c r="A134" s="199">
        <v>3392</v>
      </c>
      <c r="B134" s="118" t="s">
        <v>144</v>
      </c>
      <c r="C134" s="104">
        <f>SUM(C135:C140)</f>
        <v>13000</v>
      </c>
      <c r="D134" s="104">
        <f>SUM(D135:D140)</f>
        <v>163000</v>
      </c>
      <c r="E134" s="104">
        <f>SUM(E135:E140)</f>
        <v>173715.7</v>
      </c>
      <c r="F134" s="105">
        <f>SUM(E134/D134*100)</f>
        <v>106.5740490797546</v>
      </c>
    </row>
    <row r="135" spans="1:6" s="8" customFormat="1" ht="15.75" customHeight="1">
      <c r="A135" s="200"/>
      <c r="B135" s="119" t="s">
        <v>195</v>
      </c>
      <c r="C135" s="101">
        <v>0</v>
      </c>
      <c r="D135" s="101">
        <v>150000</v>
      </c>
      <c r="E135" s="101">
        <v>150000</v>
      </c>
      <c r="F135" s="103"/>
    </row>
    <row r="136" spans="1:6" s="8" customFormat="1" ht="15.75" customHeight="1">
      <c r="A136" s="200"/>
      <c r="B136" s="113" t="s">
        <v>198</v>
      </c>
      <c r="C136" s="100">
        <v>0</v>
      </c>
      <c r="D136" s="100">
        <v>0</v>
      </c>
      <c r="E136" s="100">
        <v>4943</v>
      </c>
      <c r="F136" s="134"/>
    </row>
    <row r="137" spans="1:6" s="8" customFormat="1" ht="15.75" customHeight="1">
      <c r="A137" s="200"/>
      <c r="B137" s="113" t="s">
        <v>634</v>
      </c>
      <c r="C137" s="100">
        <v>0</v>
      </c>
      <c r="D137" s="100">
        <v>0</v>
      </c>
      <c r="E137" s="100">
        <v>811.7</v>
      </c>
      <c r="F137" s="103"/>
    </row>
    <row r="138" spans="1:6" s="8" customFormat="1" ht="15.75" customHeight="1">
      <c r="A138" s="200"/>
      <c r="B138" s="113" t="s">
        <v>633</v>
      </c>
      <c r="C138" s="100">
        <v>0</v>
      </c>
      <c r="D138" s="100">
        <v>0</v>
      </c>
      <c r="E138" s="100">
        <v>1899</v>
      </c>
      <c r="F138" s="103"/>
    </row>
    <row r="139" spans="1:6" s="8" customFormat="1" ht="15.75" customHeight="1">
      <c r="A139" s="196"/>
      <c r="B139" s="132" t="s">
        <v>196</v>
      </c>
      <c r="C139" s="130">
        <v>5000</v>
      </c>
      <c r="D139" s="130">
        <v>5000</v>
      </c>
      <c r="E139" s="130">
        <v>7490</v>
      </c>
      <c r="F139" s="103"/>
    </row>
    <row r="140" spans="1:6" s="8" customFormat="1" ht="15.75" customHeight="1" thickBot="1">
      <c r="A140" s="196"/>
      <c r="B140" s="132" t="s">
        <v>197</v>
      </c>
      <c r="C140" s="130">
        <v>8000</v>
      </c>
      <c r="D140" s="130">
        <v>8000</v>
      </c>
      <c r="E140" s="130">
        <v>8572</v>
      </c>
      <c r="F140" s="103"/>
    </row>
    <row r="141" spans="1:6" s="8" customFormat="1" ht="15.75" customHeight="1" thickBot="1">
      <c r="A141" s="199">
        <v>3399</v>
      </c>
      <c r="B141" s="118" t="s">
        <v>201</v>
      </c>
      <c r="C141" s="104">
        <f>SUM(C142:C143)</f>
        <v>0</v>
      </c>
      <c r="D141" s="104">
        <f>SUM(D142:D143)</f>
        <v>0</v>
      </c>
      <c r="E141" s="104">
        <f>SUM(E142:E143)</f>
        <v>473420</v>
      </c>
      <c r="F141" s="105" t="s">
        <v>83</v>
      </c>
    </row>
    <row r="142" spans="1:6" s="8" customFormat="1" ht="15.75" customHeight="1">
      <c r="A142" s="200"/>
      <c r="B142" s="119" t="s">
        <v>199</v>
      </c>
      <c r="C142" s="101">
        <v>0</v>
      </c>
      <c r="D142" s="101">
        <v>0</v>
      </c>
      <c r="E142" s="101">
        <v>12600</v>
      </c>
      <c r="F142" s="103"/>
    </row>
    <row r="143" spans="1:6" s="8" customFormat="1" ht="15.75" customHeight="1" thickBot="1">
      <c r="A143" s="201"/>
      <c r="B143" s="113" t="s">
        <v>200</v>
      </c>
      <c r="C143" s="100">
        <v>0</v>
      </c>
      <c r="D143" s="100">
        <v>0</v>
      </c>
      <c r="E143" s="100">
        <v>460820</v>
      </c>
      <c r="F143" s="102"/>
    </row>
    <row r="144" spans="1:6" ht="15.75" customHeight="1" thickBot="1">
      <c r="A144" s="199">
        <v>3533</v>
      </c>
      <c r="B144" s="118" t="s">
        <v>202</v>
      </c>
      <c r="C144" s="104">
        <f>SUM(C145)</f>
        <v>140000</v>
      </c>
      <c r="D144" s="104">
        <f>SUM(D145)</f>
        <v>140000</v>
      </c>
      <c r="E144" s="104">
        <f>SUM(E145)</f>
        <v>140973.8</v>
      </c>
      <c r="F144" s="105">
        <f>SUM(E144/D144*100)</f>
        <v>100.69557142857141</v>
      </c>
    </row>
    <row r="145" spans="1:6" s="8" customFormat="1" ht="15.75" customHeight="1" thickBot="1">
      <c r="A145" s="202"/>
      <c r="B145" s="128" t="s">
        <v>203</v>
      </c>
      <c r="C145" s="129">
        <v>140000</v>
      </c>
      <c r="D145" s="129">
        <v>140000</v>
      </c>
      <c r="E145" s="129">
        <v>140973.8</v>
      </c>
      <c r="F145" s="102"/>
    </row>
    <row r="146" spans="1:6" ht="15.75" customHeight="1" thickBot="1">
      <c r="A146" s="199">
        <v>3631</v>
      </c>
      <c r="B146" s="118" t="s">
        <v>61</v>
      </c>
      <c r="C146" s="104">
        <f>SUM(C147:C150)</f>
        <v>0</v>
      </c>
      <c r="D146" s="104">
        <f>SUM(D147:D150)</f>
        <v>0</v>
      </c>
      <c r="E146" s="104">
        <f>SUM(E147:E150)</f>
        <v>47342.5</v>
      </c>
      <c r="F146" s="105" t="s">
        <v>83</v>
      </c>
    </row>
    <row r="147" spans="1:6" s="8" customFormat="1" ht="15.75" customHeight="1">
      <c r="A147" s="200"/>
      <c r="B147" s="119" t="s">
        <v>635</v>
      </c>
      <c r="C147" s="101">
        <v>0</v>
      </c>
      <c r="D147" s="101">
        <v>0</v>
      </c>
      <c r="E147" s="101">
        <v>39884</v>
      </c>
      <c r="F147" s="103"/>
    </row>
    <row r="148" spans="1:6" s="8" customFormat="1" ht="15.75" customHeight="1">
      <c r="A148" s="223"/>
      <c r="B148" s="132" t="s">
        <v>204</v>
      </c>
      <c r="C148" s="130">
        <v>0</v>
      </c>
      <c r="D148" s="130">
        <v>0</v>
      </c>
      <c r="E148" s="130">
        <v>2632.5</v>
      </c>
      <c r="F148" s="134"/>
    </row>
    <row r="149" spans="1:6" s="8" customFormat="1" ht="15.75" customHeight="1">
      <c r="A149" s="223"/>
      <c r="B149" s="132" t="s">
        <v>636</v>
      </c>
      <c r="C149" s="130">
        <v>0</v>
      </c>
      <c r="D149" s="130">
        <v>0</v>
      </c>
      <c r="E149" s="130">
        <v>741</v>
      </c>
      <c r="F149" s="134"/>
    </row>
    <row r="150" spans="1:6" s="8" customFormat="1" ht="15.75" customHeight="1" thickBot="1">
      <c r="A150" s="202"/>
      <c r="B150" s="128" t="s">
        <v>637</v>
      </c>
      <c r="C150" s="129">
        <v>0</v>
      </c>
      <c r="D150" s="129">
        <v>0</v>
      </c>
      <c r="E150" s="129">
        <v>4085</v>
      </c>
      <c r="F150" s="102"/>
    </row>
    <row r="151" spans="1:6" ht="15.75" customHeight="1" thickBot="1">
      <c r="A151" s="199">
        <v>3632</v>
      </c>
      <c r="B151" s="118" t="s">
        <v>205</v>
      </c>
      <c r="C151" s="104">
        <f>SUM(C152:C154)</f>
        <v>0</v>
      </c>
      <c r="D151" s="104">
        <f>SUM(D152:D154)</f>
        <v>0</v>
      </c>
      <c r="E151" s="104">
        <f>SUM(E152:E154)</f>
        <v>673308.65</v>
      </c>
      <c r="F151" s="105" t="s">
        <v>83</v>
      </c>
    </row>
    <row r="152" spans="1:6" s="8" customFormat="1" ht="15.75" customHeight="1">
      <c r="A152" s="200"/>
      <c r="B152" s="119" t="s">
        <v>206</v>
      </c>
      <c r="C152" s="101">
        <v>0</v>
      </c>
      <c r="D152" s="101">
        <v>0</v>
      </c>
      <c r="E152" s="101">
        <v>20240</v>
      </c>
      <c r="F152" s="103"/>
    </row>
    <row r="153" spans="1:6" s="8" customFormat="1" ht="15.75" customHeight="1">
      <c r="A153" s="200"/>
      <c r="B153" s="119" t="s">
        <v>207</v>
      </c>
      <c r="C153" s="101">
        <v>0</v>
      </c>
      <c r="D153" s="101">
        <v>0</v>
      </c>
      <c r="E153" s="101">
        <v>194870.7</v>
      </c>
      <c r="F153" s="103"/>
    </row>
    <row r="154" spans="1:6" s="8" customFormat="1" ht="15.75" customHeight="1" thickBot="1">
      <c r="A154" s="200"/>
      <c r="B154" s="119" t="s">
        <v>208</v>
      </c>
      <c r="C154" s="101">
        <v>0</v>
      </c>
      <c r="D154" s="101">
        <v>0</v>
      </c>
      <c r="E154" s="101">
        <v>458197.95</v>
      </c>
      <c r="F154" s="103"/>
    </row>
    <row r="155" spans="1:6" s="8" customFormat="1" ht="15.75" customHeight="1" thickBot="1">
      <c r="A155" s="199">
        <v>3639</v>
      </c>
      <c r="B155" s="118" t="s">
        <v>209</v>
      </c>
      <c r="C155" s="104">
        <f>SUM(C156:C170)</f>
        <v>4273000</v>
      </c>
      <c r="D155" s="104">
        <f>SUM(D156:D170)</f>
        <v>4458200</v>
      </c>
      <c r="E155" s="104">
        <f>SUM(E156:E170)</f>
        <v>5456495.300000001</v>
      </c>
      <c r="F155" s="105" t="s">
        <v>83</v>
      </c>
    </row>
    <row r="156" spans="1:6" s="8" customFormat="1" ht="15.75" customHeight="1">
      <c r="A156" s="204"/>
      <c r="B156" s="146" t="s">
        <v>210</v>
      </c>
      <c r="C156" s="147">
        <v>0</v>
      </c>
      <c r="D156" s="147">
        <v>0</v>
      </c>
      <c r="E156" s="147">
        <v>4750</v>
      </c>
      <c r="F156" s="148"/>
    </row>
    <row r="157" spans="1:6" s="8" customFormat="1" ht="15.75" customHeight="1">
      <c r="A157" s="200"/>
      <c r="B157" s="119" t="s">
        <v>638</v>
      </c>
      <c r="C157" s="101">
        <v>0</v>
      </c>
      <c r="D157" s="101">
        <v>0</v>
      </c>
      <c r="E157" s="101">
        <v>9688</v>
      </c>
      <c r="F157" s="103"/>
    </row>
    <row r="158" spans="1:6" s="8" customFormat="1" ht="15.75" customHeight="1">
      <c r="A158" s="200"/>
      <c r="B158" s="119" t="s">
        <v>639</v>
      </c>
      <c r="C158" s="101">
        <v>0</v>
      </c>
      <c r="D158" s="101">
        <v>0</v>
      </c>
      <c r="E158" s="101">
        <v>5330</v>
      </c>
      <c r="F158" s="103"/>
    </row>
    <row r="159" spans="1:6" s="8" customFormat="1" ht="15.75" customHeight="1">
      <c r="A159" s="196"/>
      <c r="B159" s="132" t="s">
        <v>211</v>
      </c>
      <c r="C159" s="130">
        <v>0</v>
      </c>
      <c r="D159" s="130">
        <v>0</v>
      </c>
      <c r="E159" s="130">
        <v>47788</v>
      </c>
      <c r="F159" s="103"/>
    </row>
    <row r="160" spans="1:6" s="8" customFormat="1" ht="15.75" customHeight="1">
      <c r="A160" s="196"/>
      <c r="B160" s="143" t="s">
        <v>212</v>
      </c>
      <c r="C160" s="130">
        <v>0</v>
      </c>
      <c r="D160" s="130">
        <v>55200</v>
      </c>
      <c r="E160" s="130">
        <v>31200</v>
      </c>
      <c r="F160" s="103"/>
    </row>
    <row r="161" spans="1:6" s="8" customFormat="1" ht="15.75" customHeight="1">
      <c r="A161" s="196"/>
      <c r="B161" s="143" t="s">
        <v>213</v>
      </c>
      <c r="C161" s="130">
        <v>0</v>
      </c>
      <c r="D161" s="130">
        <v>130000</v>
      </c>
      <c r="E161" s="130">
        <v>904236</v>
      </c>
      <c r="F161" s="103"/>
    </row>
    <row r="162" spans="1:6" s="8" customFormat="1" ht="15.75" customHeight="1">
      <c r="A162" s="196"/>
      <c r="B162" s="143" t="s">
        <v>640</v>
      </c>
      <c r="C162" s="130">
        <v>0</v>
      </c>
      <c r="D162" s="130">
        <v>0</v>
      </c>
      <c r="E162" s="130">
        <v>24200</v>
      </c>
      <c r="F162" s="103"/>
    </row>
    <row r="163" spans="1:6" s="8" customFormat="1" ht="15.75" customHeight="1">
      <c r="A163" s="196"/>
      <c r="B163" s="143" t="s">
        <v>641</v>
      </c>
      <c r="C163" s="130">
        <v>0</v>
      </c>
      <c r="D163" s="130">
        <v>0</v>
      </c>
      <c r="E163" s="130">
        <v>24200</v>
      </c>
      <c r="F163" s="103"/>
    </row>
    <row r="164" spans="1:6" s="8" customFormat="1" ht="15.75" customHeight="1">
      <c r="A164" s="196"/>
      <c r="B164" s="143" t="s">
        <v>218</v>
      </c>
      <c r="C164" s="130">
        <v>0</v>
      </c>
      <c r="D164" s="130">
        <v>0</v>
      </c>
      <c r="E164" s="130">
        <v>108245</v>
      </c>
      <c r="F164" s="103"/>
    </row>
    <row r="165" spans="1:6" s="8" customFormat="1" ht="15.75" customHeight="1">
      <c r="A165" s="196"/>
      <c r="B165" s="143" t="s">
        <v>214</v>
      </c>
      <c r="C165" s="130">
        <v>190000</v>
      </c>
      <c r="D165" s="130">
        <v>190000</v>
      </c>
      <c r="E165" s="130">
        <v>123238.5</v>
      </c>
      <c r="F165" s="103"/>
    </row>
    <row r="166" spans="1:10" s="8" customFormat="1" ht="15.75" customHeight="1">
      <c r="A166" s="201"/>
      <c r="B166" s="143" t="s">
        <v>215</v>
      </c>
      <c r="C166" s="100">
        <v>836000</v>
      </c>
      <c r="D166" s="100">
        <v>836000</v>
      </c>
      <c r="E166" s="100">
        <v>857381.64</v>
      </c>
      <c r="F166" s="134"/>
      <c r="G166" s="144"/>
      <c r="H166" s="144"/>
      <c r="I166" s="144"/>
      <c r="J166" s="145"/>
    </row>
    <row r="167" spans="1:10" s="8" customFormat="1" ht="15.75" customHeight="1">
      <c r="A167" s="201"/>
      <c r="B167" s="143" t="s">
        <v>219</v>
      </c>
      <c r="C167" s="100">
        <v>31000</v>
      </c>
      <c r="D167" s="100">
        <v>31000</v>
      </c>
      <c r="E167" s="100">
        <v>15000</v>
      </c>
      <c r="F167" s="134"/>
      <c r="G167" s="144"/>
      <c r="H167" s="144"/>
      <c r="I167" s="144"/>
      <c r="J167" s="145"/>
    </row>
    <row r="168" spans="1:10" s="8" customFormat="1" ht="15.75" customHeight="1">
      <c r="A168" s="201"/>
      <c r="B168" s="143" t="s">
        <v>216</v>
      </c>
      <c r="C168" s="100">
        <v>3216000</v>
      </c>
      <c r="D168" s="100">
        <v>3216000</v>
      </c>
      <c r="E168" s="100">
        <v>3279551.16</v>
      </c>
      <c r="F168" s="134"/>
      <c r="G168" s="144"/>
      <c r="H168" s="144"/>
      <c r="I168" s="144"/>
      <c r="J168" s="145"/>
    </row>
    <row r="169" spans="1:10" s="8" customFormat="1" ht="15.75" customHeight="1">
      <c r="A169" s="201"/>
      <c r="B169" s="143" t="s">
        <v>217</v>
      </c>
      <c r="C169" s="100">
        <v>0</v>
      </c>
      <c r="D169" s="100">
        <v>0</v>
      </c>
      <c r="E169" s="100">
        <v>11687</v>
      </c>
      <c r="F169" s="134"/>
      <c r="G169" s="144"/>
      <c r="H169" s="144"/>
      <c r="I169" s="144"/>
      <c r="J169" s="145"/>
    </row>
    <row r="170" spans="1:10" s="8" customFormat="1" ht="15.75" customHeight="1" thickBot="1">
      <c r="A170" s="205"/>
      <c r="B170" s="149" t="s">
        <v>220</v>
      </c>
      <c r="C170" s="150">
        <v>0</v>
      </c>
      <c r="D170" s="150">
        <v>0</v>
      </c>
      <c r="E170" s="150">
        <v>10000</v>
      </c>
      <c r="F170" s="151"/>
      <c r="G170" s="144"/>
      <c r="H170" s="144"/>
      <c r="I170" s="144"/>
      <c r="J170" s="145"/>
    </row>
    <row r="171" spans="1:10" ht="15.75" customHeight="1" thickBot="1">
      <c r="A171" s="199">
        <v>3722</v>
      </c>
      <c r="B171" s="118" t="s">
        <v>140</v>
      </c>
      <c r="C171" s="104">
        <f>SUM(C172)</f>
        <v>0</v>
      </c>
      <c r="D171" s="104">
        <f>SUM(D172)</f>
        <v>0</v>
      </c>
      <c r="E171" s="104">
        <f>SUM(E172)</f>
        <v>26288</v>
      </c>
      <c r="F171" s="105" t="s">
        <v>83</v>
      </c>
      <c r="G171" s="141"/>
      <c r="H171" s="141"/>
      <c r="I171" s="141"/>
      <c r="J171" s="142"/>
    </row>
    <row r="172" spans="1:10" s="8" customFormat="1" ht="15.75" customHeight="1" thickBot="1">
      <c r="A172" s="202"/>
      <c r="B172" s="128" t="s">
        <v>221</v>
      </c>
      <c r="C172" s="129">
        <v>0</v>
      </c>
      <c r="D172" s="129">
        <v>0</v>
      </c>
      <c r="E172" s="129">
        <v>26288</v>
      </c>
      <c r="F172" s="102"/>
      <c r="G172" s="144"/>
      <c r="H172" s="144"/>
      <c r="I172" s="144"/>
      <c r="J172" s="145"/>
    </row>
    <row r="173" spans="1:10" ht="15.75" customHeight="1" thickBot="1">
      <c r="A173" s="199">
        <v>3725</v>
      </c>
      <c r="B173" s="118" t="s">
        <v>222</v>
      </c>
      <c r="C173" s="104">
        <f>SUM(C174)</f>
        <v>1769000</v>
      </c>
      <c r="D173" s="104">
        <f>SUM(D174)</f>
        <v>1769000</v>
      </c>
      <c r="E173" s="104">
        <f>SUM(E174)</f>
        <v>1820832</v>
      </c>
      <c r="F173" s="105">
        <f>SUM(E173/D173*100)</f>
        <v>102.93001695873375</v>
      </c>
      <c r="G173" s="141"/>
      <c r="H173" s="141"/>
      <c r="I173" s="141"/>
      <c r="J173" s="142"/>
    </row>
    <row r="174" spans="1:10" s="8" customFormat="1" ht="15.75" customHeight="1" thickBot="1">
      <c r="A174" s="202"/>
      <c r="B174" s="128" t="s">
        <v>223</v>
      </c>
      <c r="C174" s="129">
        <v>1769000</v>
      </c>
      <c r="D174" s="129">
        <v>1769000</v>
      </c>
      <c r="E174" s="129">
        <v>1820832</v>
      </c>
      <c r="F174" s="102"/>
      <c r="G174" s="144"/>
      <c r="H174" s="144"/>
      <c r="I174" s="144"/>
      <c r="J174" s="145"/>
    </row>
    <row r="175" spans="1:10" ht="15.75" customHeight="1" thickBot="1">
      <c r="A175" s="199">
        <v>3726</v>
      </c>
      <c r="B175" s="118" t="s">
        <v>642</v>
      </c>
      <c r="C175" s="104">
        <f>SUM(C176)</f>
        <v>10000</v>
      </c>
      <c r="D175" s="104">
        <f>SUM(D176)</f>
        <v>10000</v>
      </c>
      <c r="E175" s="104">
        <f>SUM(E176)</f>
        <v>0</v>
      </c>
      <c r="F175" s="105" t="s">
        <v>83</v>
      </c>
      <c r="G175" s="141"/>
      <c r="H175" s="142"/>
      <c r="I175" s="142"/>
      <c r="J175" s="142"/>
    </row>
    <row r="176" spans="1:10" s="8" customFormat="1" ht="15.75" customHeight="1" thickBot="1">
      <c r="A176" s="202"/>
      <c r="B176" s="128" t="s">
        <v>224</v>
      </c>
      <c r="C176" s="129">
        <v>10000</v>
      </c>
      <c r="D176" s="129">
        <v>10000</v>
      </c>
      <c r="E176" s="129">
        <v>0</v>
      </c>
      <c r="F176" s="102"/>
      <c r="G176" s="144"/>
      <c r="H176" s="145"/>
      <c r="I176" s="145"/>
      <c r="J176" s="145"/>
    </row>
    <row r="177" spans="1:10" ht="15.75" customHeight="1" thickBot="1">
      <c r="A177" s="199">
        <v>3727</v>
      </c>
      <c r="B177" s="118" t="s">
        <v>225</v>
      </c>
      <c r="C177" s="104">
        <f>SUM(C178)</f>
        <v>92000</v>
      </c>
      <c r="D177" s="104">
        <f>SUM(D178)</f>
        <v>92000</v>
      </c>
      <c r="E177" s="104">
        <f>SUM(E178)</f>
        <v>126908.17</v>
      </c>
      <c r="F177" s="105">
        <f>SUM(E177/D177*100)</f>
        <v>137.94366304347824</v>
      </c>
      <c r="G177" s="141"/>
      <c r="H177" s="142"/>
      <c r="I177" s="142"/>
      <c r="J177" s="142"/>
    </row>
    <row r="178" spans="1:10" s="8" customFormat="1" ht="15.75" customHeight="1" thickBot="1">
      <c r="A178" s="202"/>
      <c r="B178" s="128" t="s">
        <v>226</v>
      </c>
      <c r="C178" s="129">
        <v>92000</v>
      </c>
      <c r="D178" s="129">
        <v>92000</v>
      </c>
      <c r="E178" s="129">
        <v>126908.17</v>
      </c>
      <c r="F178" s="102"/>
      <c r="G178" s="144"/>
      <c r="H178" s="145"/>
      <c r="I178" s="145"/>
      <c r="J178" s="145"/>
    </row>
    <row r="179" spans="1:10" s="8" customFormat="1" ht="15.75" customHeight="1" thickBot="1">
      <c r="A179" s="199">
        <v>3729</v>
      </c>
      <c r="B179" s="118" t="s">
        <v>64</v>
      </c>
      <c r="C179" s="104">
        <f>SUM(C180:C181)</f>
        <v>0</v>
      </c>
      <c r="D179" s="104">
        <f>SUM(D180:D181)</f>
        <v>0</v>
      </c>
      <c r="E179" s="104">
        <f>SUM(E180:E181)</f>
        <v>26000</v>
      </c>
      <c r="F179" s="105" t="s">
        <v>83</v>
      </c>
      <c r="G179" s="144"/>
      <c r="H179" s="145"/>
      <c r="I179" s="145"/>
      <c r="J179" s="145"/>
    </row>
    <row r="180" spans="1:10" s="8" customFormat="1" ht="15.75" customHeight="1">
      <c r="A180" s="204"/>
      <c r="B180" s="146" t="s">
        <v>643</v>
      </c>
      <c r="C180" s="147">
        <v>0</v>
      </c>
      <c r="D180" s="147">
        <v>0</v>
      </c>
      <c r="E180" s="147">
        <v>24000</v>
      </c>
      <c r="F180" s="148"/>
      <c r="G180" s="144"/>
      <c r="H180" s="145"/>
      <c r="I180" s="145"/>
      <c r="J180" s="145"/>
    </row>
    <row r="181" spans="1:10" s="8" customFormat="1" ht="15.75" customHeight="1" thickBot="1">
      <c r="A181" s="202"/>
      <c r="B181" s="128" t="s">
        <v>644</v>
      </c>
      <c r="C181" s="129">
        <v>0</v>
      </c>
      <c r="D181" s="129">
        <v>0</v>
      </c>
      <c r="E181" s="129">
        <v>2000</v>
      </c>
      <c r="F181" s="102"/>
      <c r="G181" s="144"/>
      <c r="H181" s="145"/>
      <c r="I181" s="145"/>
      <c r="J181" s="145"/>
    </row>
    <row r="182" spans="1:10" ht="15.75" customHeight="1" thickBot="1">
      <c r="A182" s="199">
        <v>3749</v>
      </c>
      <c r="B182" s="118" t="s">
        <v>230</v>
      </c>
      <c r="C182" s="104">
        <f>SUM(C183:C184)</f>
        <v>0</v>
      </c>
      <c r="D182" s="104">
        <f>SUM(D183:D184)</f>
        <v>0</v>
      </c>
      <c r="E182" s="104">
        <f>SUM(E183:E184)</f>
        <v>2500</v>
      </c>
      <c r="F182" s="105" t="s">
        <v>83</v>
      </c>
      <c r="G182" s="141"/>
      <c r="H182" s="141"/>
      <c r="I182" s="141"/>
      <c r="J182" s="142"/>
    </row>
    <row r="183" spans="1:10" s="8" customFormat="1" ht="15.75" customHeight="1">
      <c r="A183" s="200"/>
      <c r="B183" s="119" t="s">
        <v>228</v>
      </c>
      <c r="C183" s="101">
        <v>0</v>
      </c>
      <c r="D183" s="101">
        <v>0</v>
      </c>
      <c r="E183" s="101">
        <v>1500</v>
      </c>
      <c r="F183" s="103"/>
      <c r="G183" s="144"/>
      <c r="H183" s="144"/>
      <c r="I183" s="144"/>
      <c r="J183" s="145"/>
    </row>
    <row r="184" spans="1:10" s="8" customFormat="1" ht="15.75" customHeight="1" thickBot="1">
      <c r="A184" s="196"/>
      <c r="B184" s="132" t="s">
        <v>229</v>
      </c>
      <c r="C184" s="130">
        <v>0</v>
      </c>
      <c r="D184" s="130">
        <v>0</v>
      </c>
      <c r="E184" s="130">
        <v>1000</v>
      </c>
      <c r="F184" s="103"/>
      <c r="G184" s="144"/>
      <c r="H184" s="144"/>
      <c r="I184" s="144"/>
      <c r="J184" s="145"/>
    </row>
    <row r="185" spans="1:10" ht="15.75" customHeight="1" thickBot="1">
      <c r="A185" s="199">
        <v>3769</v>
      </c>
      <c r="B185" s="118" t="s">
        <v>227</v>
      </c>
      <c r="C185" s="104">
        <f>SUM(C186:C187)</f>
        <v>0</v>
      </c>
      <c r="D185" s="104">
        <f>SUM(D186:D187)</f>
        <v>0</v>
      </c>
      <c r="E185" s="104">
        <f>SUM(E186:E187)</f>
        <v>55000</v>
      </c>
      <c r="F185" s="105" t="s">
        <v>83</v>
      </c>
      <c r="G185" s="141"/>
      <c r="H185" s="141"/>
      <c r="I185" s="141"/>
      <c r="J185" s="142"/>
    </row>
    <row r="186" spans="1:10" s="8" customFormat="1" ht="15.75" customHeight="1">
      <c r="A186" s="200"/>
      <c r="B186" s="119" t="s">
        <v>231</v>
      </c>
      <c r="C186" s="101">
        <v>0</v>
      </c>
      <c r="D186" s="101">
        <v>0</v>
      </c>
      <c r="E186" s="101">
        <v>51000</v>
      </c>
      <c r="F186" s="103"/>
      <c r="G186" s="144"/>
      <c r="H186" s="144"/>
      <c r="I186" s="144"/>
      <c r="J186" s="145"/>
    </row>
    <row r="187" spans="1:10" s="8" customFormat="1" ht="15.75" customHeight="1" thickBot="1">
      <c r="A187" s="201"/>
      <c r="B187" s="113" t="s">
        <v>232</v>
      </c>
      <c r="C187" s="100">
        <v>0</v>
      </c>
      <c r="D187" s="100">
        <v>0</v>
      </c>
      <c r="E187" s="100">
        <v>4000</v>
      </c>
      <c r="F187" s="102"/>
      <c r="G187" s="144"/>
      <c r="H187" s="144"/>
      <c r="I187" s="144"/>
      <c r="J187" s="145"/>
    </row>
    <row r="188" spans="1:10" ht="15.75" customHeight="1" thickBot="1">
      <c r="A188" s="199">
        <v>4329</v>
      </c>
      <c r="B188" s="118" t="s">
        <v>233</v>
      </c>
      <c r="C188" s="104">
        <f>SUM(C189)</f>
        <v>0</v>
      </c>
      <c r="D188" s="104">
        <f>SUM(D189)</f>
        <v>0</v>
      </c>
      <c r="E188" s="104">
        <f>SUM(E189)</f>
        <v>4036</v>
      </c>
      <c r="F188" s="105" t="s">
        <v>83</v>
      </c>
      <c r="G188" s="141"/>
      <c r="H188" s="142"/>
      <c r="I188" s="142"/>
      <c r="J188" s="142"/>
    </row>
    <row r="189" spans="1:10" s="8" customFormat="1" ht="15.75" customHeight="1" thickBot="1">
      <c r="A189" s="202"/>
      <c r="B189" s="128" t="s">
        <v>234</v>
      </c>
      <c r="C189" s="129">
        <v>0</v>
      </c>
      <c r="D189" s="129">
        <v>0</v>
      </c>
      <c r="E189" s="129">
        <v>4036</v>
      </c>
      <c r="F189" s="102"/>
      <c r="G189" s="144"/>
      <c r="H189" s="145"/>
      <c r="I189" s="145"/>
      <c r="J189" s="145"/>
    </row>
    <row r="190" spans="1:10" ht="15.75" customHeight="1" thickBot="1">
      <c r="A190" s="199">
        <v>4359</v>
      </c>
      <c r="B190" s="118" t="s">
        <v>236</v>
      </c>
      <c r="C190" s="104">
        <f>SUM(C191:C192)</f>
        <v>55000</v>
      </c>
      <c r="D190" s="104">
        <f>SUM(D191:D192)</f>
        <v>55000</v>
      </c>
      <c r="E190" s="104">
        <f>SUM(E191:E192)</f>
        <v>44223</v>
      </c>
      <c r="F190" s="105">
        <f>SUM(E190/D190*100)</f>
        <v>80.40545454545455</v>
      </c>
      <c r="G190" s="141"/>
      <c r="H190" s="141"/>
      <c r="I190" s="141"/>
      <c r="J190" s="142"/>
    </row>
    <row r="191" spans="1:10" s="8" customFormat="1" ht="15.75" customHeight="1">
      <c r="A191" s="200"/>
      <c r="B191" s="119" t="s">
        <v>235</v>
      </c>
      <c r="C191" s="101">
        <v>5000</v>
      </c>
      <c r="D191" s="101">
        <v>5000</v>
      </c>
      <c r="E191" s="101">
        <v>6873</v>
      </c>
      <c r="F191" s="103"/>
      <c r="G191" s="144"/>
      <c r="H191" s="144"/>
      <c r="I191" s="144"/>
      <c r="J191" s="145"/>
    </row>
    <row r="192" spans="1:10" s="8" customFormat="1" ht="15.75" customHeight="1" thickBot="1">
      <c r="A192" s="201"/>
      <c r="B192" s="113" t="s">
        <v>237</v>
      </c>
      <c r="C192" s="100">
        <v>50000</v>
      </c>
      <c r="D192" s="100">
        <v>50000</v>
      </c>
      <c r="E192" s="100">
        <v>37350</v>
      </c>
      <c r="F192" s="102"/>
      <c r="G192" s="144"/>
      <c r="H192" s="144"/>
      <c r="I192" s="144"/>
      <c r="J192" s="145"/>
    </row>
    <row r="193" spans="1:6" ht="15.75" customHeight="1" thickBot="1">
      <c r="A193" s="199">
        <v>4375</v>
      </c>
      <c r="B193" s="118" t="s">
        <v>128</v>
      </c>
      <c r="C193" s="104">
        <f>SUM(C194:C195)</f>
        <v>126000</v>
      </c>
      <c r="D193" s="104">
        <f>SUM(D194:D195)</f>
        <v>126000</v>
      </c>
      <c r="E193" s="104">
        <f>SUM(E194:E195)</f>
        <v>115767.51000000001</v>
      </c>
      <c r="F193" s="105">
        <f>SUM(E193/D193*100)</f>
        <v>91.87897619047621</v>
      </c>
    </row>
    <row r="194" spans="1:6" s="8" customFormat="1" ht="15.75" customHeight="1">
      <c r="A194" s="200"/>
      <c r="B194" s="119" t="s">
        <v>238</v>
      </c>
      <c r="C194" s="101">
        <v>126000</v>
      </c>
      <c r="D194" s="101">
        <v>126000</v>
      </c>
      <c r="E194" s="101">
        <v>110880.74</v>
      </c>
      <c r="F194" s="103"/>
    </row>
    <row r="195" spans="1:6" s="8" customFormat="1" ht="15.75" customHeight="1" thickBot="1">
      <c r="A195" s="201"/>
      <c r="B195" s="113" t="s">
        <v>239</v>
      </c>
      <c r="C195" s="100">
        <v>0</v>
      </c>
      <c r="D195" s="100">
        <v>0</v>
      </c>
      <c r="E195" s="100">
        <v>4886.77</v>
      </c>
      <c r="F195" s="102"/>
    </row>
    <row r="196" spans="1:6" ht="15.75" customHeight="1" thickBot="1">
      <c r="A196" s="199">
        <v>4399</v>
      </c>
      <c r="B196" s="118" t="s">
        <v>119</v>
      </c>
      <c r="C196" s="104">
        <f>SUM(C197)</f>
        <v>0</v>
      </c>
      <c r="D196" s="104">
        <f>SUM(D197)</f>
        <v>0</v>
      </c>
      <c r="E196" s="104">
        <f>SUM(E197)</f>
        <v>1288</v>
      </c>
      <c r="F196" s="105" t="s">
        <v>83</v>
      </c>
    </row>
    <row r="197" spans="1:6" s="8" customFormat="1" ht="15.75" customHeight="1" thickBot="1">
      <c r="A197" s="202"/>
      <c r="B197" s="128" t="s">
        <v>240</v>
      </c>
      <c r="C197" s="129">
        <v>0</v>
      </c>
      <c r="D197" s="129">
        <v>0</v>
      </c>
      <c r="E197" s="129">
        <v>1288</v>
      </c>
      <c r="F197" s="102"/>
    </row>
    <row r="198" spans="1:6" ht="15.75" customHeight="1" thickBot="1">
      <c r="A198" s="199">
        <v>5311</v>
      </c>
      <c r="B198" s="118" t="s">
        <v>241</v>
      </c>
      <c r="C198" s="104">
        <f>SUM(C199:C201)</f>
        <v>0</v>
      </c>
      <c r="D198" s="104">
        <f>SUM(D199:D201)</f>
        <v>5000</v>
      </c>
      <c r="E198" s="104">
        <f>SUM(E199:E201)</f>
        <v>52073</v>
      </c>
      <c r="F198" s="105" t="s">
        <v>83</v>
      </c>
    </row>
    <row r="199" spans="1:6" s="8" customFormat="1" ht="15.75" customHeight="1">
      <c r="A199" s="200"/>
      <c r="B199" s="119" t="s">
        <v>242</v>
      </c>
      <c r="C199" s="101">
        <v>0</v>
      </c>
      <c r="D199" s="101">
        <v>5000</v>
      </c>
      <c r="E199" s="101">
        <v>37600</v>
      </c>
      <c r="F199" s="103"/>
    </row>
    <row r="200" spans="1:6" s="8" customFormat="1" ht="15.75" customHeight="1">
      <c r="A200" s="196"/>
      <c r="B200" s="132" t="s">
        <v>221</v>
      </c>
      <c r="C200" s="130">
        <v>0</v>
      </c>
      <c r="D200" s="130">
        <v>0</v>
      </c>
      <c r="E200" s="130">
        <v>14014</v>
      </c>
      <c r="F200" s="103"/>
    </row>
    <row r="201" spans="1:6" s="8" customFormat="1" ht="15.75" customHeight="1" thickBot="1">
      <c r="A201" s="201"/>
      <c r="B201" s="113" t="s">
        <v>243</v>
      </c>
      <c r="C201" s="100">
        <v>0</v>
      </c>
      <c r="D201" s="100">
        <v>0</v>
      </c>
      <c r="E201" s="100">
        <v>459</v>
      </c>
      <c r="F201" s="102"/>
    </row>
    <row r="202" spans="1:6" ht="15.75" customHeight="1" thickBot="1">
      <c r="A202" s="199">
        <v>5512</v>
      </c>
      <c r="B202" s="118" t="s">
        <v>71</v>
      </c>
      <c r="C202" s="104">
        <f>SUM(C203:C211)</f>
        <v>268000</v>
      </c>
      <c r="D202" s="104">
        <f>SUM(D203:D211)</f>
        <v>268000</v>
      </c>
      <c r="E202" s="104">
        <f>SUM(E203:E211)</f>
        <v>421819.1</v>
      </c>
      <c r="F202" s="105">
        <f>SUM(E202/D202*100)</f>
        <v>157.3951865671642</v>
      </c>
    </row>
    <row r="203" spans="1:6" s="8" customFormat="1" ht="15.75" customHeight="1">
      <c r="A203" s="200"/>
      <c r="B203" s="128" t="s">
        <v>244</v>
      </c>
      <c r="C203" s="129">
        <v>123000</v>
      </c>
      <c r="D203" s="101">
        <v>123000</v>
      </c>
      <c r="E203" s="129">
        <v>114595</v>
      </c>
      <c r="F203" s="103"/>
    </row>
    <row r="204" spans="1:6" s="8" customFormat="1" ht="15.75" customHeight="1">
      <c r="A204" s="196"/>
      <c r="B204" s="113" t="s">
        <v>245</v>
      </c>
      <c r="C204" s="100">
        <v>145000</v>
      </c>
      <c r="D204" s="130">
        <v>145000</v>
      </c>
      <c r="E204" s="100">
        <v>148240</v>
      </c>
      <c r="F204" s="103"/>
    </row>
    <row r="205" spans="1:6" s="8" customFormat="1" ht="15.75" customHeight="1">
      <c r="A205" s="201"/>
      <c r="B205" s="113" t="s">
        <v>646</v>
      </c>
      <c r="C205" s="100">
        <v>0</v>
      </c>
      <c r="D205" s="100">
        <v>0</v>
      </c>
      <c r="E205" s="100">
        <v>89866.8</v>
      </c>
      <c r="F205" s="134"/>
    </row>
    <row r="206" spans="1:6" s="8" customFormat="1" ht="15.75" customHeight="1">
      <c r="A206" s="201"/>
      <c r="B206" s="113" t="s">
        <v>645</v>
      </c>
      <c r="C206" s="100">
        <v>0</v>
      </c>
      <c r="D206" s="100">
        <v>0</v>
      </c>
      <c r="E206" s="100">
        <v>36064.26</v>
      </c>
      <c r="F206" s="134"/>
    </row>
    <row r="207" spans="1:6" s="8" customFormat="1" ht="15.75" customHeight="1">
      <c r="A207" s="201"/>
      <c r="B207" s="113" t="s">
        <v>647</v>
      </c>
      <c r="C207" s="100">
        <v>0</v>
      </c>
      <c r="D207" s="100">
        <v>0</v>
      </c>
      <c r="E207" s="100">
        <v>4687.94</v>
      </c>
      <c r="F207" s="134"/>
    </row>
    <row r="208" spans="1:6" s="8" customFormat="1" ht="15.75" customHeight="1">
      <c r="A208" s="201"/>
      <c r="B208" s="113" t="s">
        <v>648</v>
      </c>
      <c r="C208" s="100">
        <v>0</v>
      </c>
      <c r="D208" s="100">
        <v>0</v>
      </c>
      <c r="E208" s="100">
        <v>2915</v>
      </c>
      <c r="F208" s="134"/>
    </row>
    <row r="209" spans="1:6" s="8" customFormat="1" ht="15.75" customHeight="1">
      <c r="A209" s="201"/>
      <c r="B209" s="113" t="s">
        <v>649</v>
      </c>
      <c r="C209" s="100">
        <v>0</v>
      </c>
      <c r="D209" s="100">
        <v>0</v>
      </c>
      <c r="E209" s="100">
        <v>2950.1</v>
      </c>
      <c r="F209" s="134"/>
    </row>
    <row r="210" spans="1:6" s="8" customFormat="1" ht="15.75" customHeight="1">
      <c r="A210" s="201"/>
      <c r="B210" s="113" t="s">
        <v>650</v>
      </c>
      <c r="C210" s="100">
        <v>0</v>
      </c>
      <c r="D210" s="100">
        <v>0</v>
      </c>
      <c r="E210" s="100">
        <v>22400</v>
      </c>
      <c r="F210" s="134"/>
    </row>
    <row r="211" spans="1:6" s="8" customFormat="1" ht="15.75" customHeight="1" thickBot="1">
      <c r="A211" s="201"/>
      <c r="B211" s="113" t="s">
        <v>651</v>
      </c>
      <c r="C211" s="100">
        <v>0</v>
      </c>
      <c r="D211" s="100">
        <v>0</v>
      </c>
      <c r="E211" s="100">
        <v>100</v>
      </c>
      <c r="F211" s="102"/>
    </row>
    <row r="212" spans="1:6" ht="15.75" customHeight="1" thickBot="1">
      <c r="A212" s="199">
        <v>6171</v>
      </c>
      <c r="B212" s="152" t="s">
        <v>39</v>
      </c>
      <c r="C212" s="153">
        <f>SUM(C213:C226)</f>
        <v>390000</v>
      </c>
      <c r="D212" s="153">
        <f>SUM(D213:D226)</f>
        <v>470400</v>
      </c>
      <c r="E212" s="153">
        <f>SUM(E213:E226)</f>
        <v>655433.65</v>
      </c>
      <c r="F212" s="154">
        <f>SUM(E212/D212*100)</f>
        <v>139.33538477891156</v>
      </c>
    </row>
    <row r="213" spans="1:6" s="8" customFormat="1" ht="15.75" customHeight="1">
      <c r="A213" s="206"/>
      <c r="B213" s="163" t="s">
        <v>250</v>
      </c>
      <c r="C213" s="158">
        <v>0</v>
      </c>
      <c r="D213" s="159">
        <v>0</v>
      </c>
      <c r="E213" s="159">
        <v>31500</v>
      </c>
      <c r="F213" s="148"/>
    </row>
    <row r="214" spans="1:6" s="8" customFormat="1" ht="15.75" customHeight="1">
      <c r="A214" s="206"/>
      <c r="B214" s="160" t="s">
        <v>248</v>
      </c>
      <c r="C214" s="130">
        <v>0</v>
      </c>
      <c r="D214" s="130">
        <v>80400</v>
      </c>
      <c r="E214" s="130">
        <v>80400</v>
      </c>
      <c r="F214" s="103"/>
    </row>
    <row r="215" spans="1:6" s="8" customFormat="1" ht="15.75" customHeight="1">
      <c r="A215" s="206"/>
      <c r="B215" s="161" t="s">
        <v>249</v>
      </c>
      <c r="C215" s="130">
        <v>0</v>
      </c>
      <c r="D215" s="130">
        <v>0</v>
      </c>
      <c r="E215" s="130">
        <v>3352</v>
      </c>
      <c r="F215" s="103"/>
    </row>
    <row r="216" spans="1:6" s="8" customFormat="1" ht="15.75" customHeight="1">
      <c r="A216" s="206"/>
      <c r="B216" s="161" t="s">
        <v>251</v>
      </c>
      <c r="C216" s="130">
        <v>0</v>
      </c>
      <c r="D216" s="130">
        <v>0</v>
      </c>
      <c r="E216" s="130">
        <v>97710.07</v>
      </c>
      <c r="F216" s="103"/>
    </row>
    <row r="217" spans="1:6" s="8" customFormat="1" ht="15.75" customHeight="1">
      <c r="A217" s="206"/>
      <c r="B217" s="161" t="s">
        <v>652</v>
      </c>
      <c r="C217" s="130">
        <v>0</v>
      </c>
      <c r="D217" s="130">
        <v>0</v>
      </c>
      <c r="E217" s="130">
        <v>260.95</v>
      </c>
      <c r="F217" s="103"/>
    </row>
    <row r="218" spans="1:6" s="8" customFormat="1" ht="15.75" customHeight="1">
      <c r="A218" s="206"/>
      <c r="B218" s="161" t="s">
        <v>653</v>
      </c>
      <c r="C218" s="130">
        <v>0</v>
      </c>
      <c r="D218" s="130">
        <v>0</v>
      </c>
      <c r="E218" s="130">
        <v>2709.03</v>
      </c>
      <c r="F218" s="103"/>
    </row>
    <row r="219" spans="1:6" s="8" customFormat="1" ht="15.75" customHeight="1">
      <c r="A219" s="206"/>
      <c r="B219" s="161" t="s">
        <v>246</v>
      </c>
      <c r="C219" s="130">
        <v>0</v>
      </c>
      <c r="D219" s="130">
        <v>0</v>
      </c>
      <c r="E219" s="130">
        <v>26157</v>
      </c>
      <c r="F219" s="103"/>
    </row>
    <row r="220" spans="1:6" s="8" customFormat="1" ht="15.75" customHeight="1">
      <c r="A220" s="206"/>
      <c r="B220" s="161" t="s">
        <v>252</v>
      </c>
      <c r="C220" s="130">
        <v>0</v>
      </c>
      <c r="D220" s="130">
        <v>0</v>
      </c>
      <c r="E220" s="130">
        <v>151</v>
      </c>
      <c r="F220" s="103"/>
    </row>
    <row r="221" spans="1:6" s="8" customFormat="1" ht="15.75" customHeight="1">
      <c r="A221" s="206"/>
      <c r="B221" s="161" t="s">
        <v>221</v>
      </c>
      <c r="C221" s="130">
        <v>0</v>
      </c>
      <c r="D221" s="130">
        <v>0</v>
      </c>
      <c r="E221" s="130">
        <v>13882</v>
      </c>
      <c r="F221" s="103"/>
    </row>
    <row r="222" spans="1:6" s="8" customFormat="1" ht="15.75" customHeight="1">
      <c r="A222" s="206"/>
      <c r="B222" s="161" t="s">
        <v>654</v>
      </c>
      <c r="C222" s="130">
        <v>0</v>
      </c>
      <c r="D222" s="130">
        <v>0</v>
      </c>
      <c r="E222" s="130">
        <v>677</v>
      </c>
      <c r="F222" s="103"/>
    </row>
    <row r="223" spans="1:6" s="8" customFormat="1" ht="15.75" customHeight="1">
      <c r="A223" s="206"/>
      <c r="B223" s="161" t="s">
        <v>655</v>
      </c>
      <c r="C223" s="130">
        <v>0</v>
      </c>
      <c r="D223" s="130">
        <v>0</v>
      </c>
      <c r="E223" s="130">
        <v>459</v>
      </c>
      <c r="F223" s="103"/>
    </row>
    <row r="224" spans="1:6" s="8" customFormat="1" ht="15.75" customHeight="1">
      <c r="A224" s="206"/>
      <c r="B224" s="161" t="s">
        <v>253</v>
      </c>
      <c r="C224" s="130">
        <v>7000</v>
      </c>
      <c r="D224" s="130">
        <v>7000</v>
      </c>
      <c r="E224" s="130">
        <v>8712</v>
      </c>
      <c r="F224" s="103"/>
    </row>
    <row r="225" spans="1:6" s="8" customFormat="1" ht="15.75" customHeight="1">
      <c r="A225" s="206"/>
      <c r="B225" s="161" t="s">
        <v>254</v>
      </c>
      <c r="C225" s="130">
        <v>380000</v>
      </c>
      <c r="D225" s="130">
        <v>380000</v>
      </c>
      <c r="E225" s="130">
        <v>386559.6</v>
      </c>
      <c r="F225" s="103"/>
    </row>
    <row r="226" spans="1:6" s="8" customFormat="1" ht="15.75" customHeight="1" thickBot="1">
      <c r="A226" s="205"/>
      <c r="B226" s="162" t="s">
        <v>247</v>
      </c>
      <c r="C226" s="100">
        <v>3000</v>
      </c>
      <c r="D226" s="100">
        <v>3000</v>
      </c>
      <c r="E226" s="100">
        <v>2904</v>
      </c>
      <c r="F226" s="166"/>
    </row>
    <row r="227" spans="1:6" s="167" customFormat="1" ht="15.75" customHeight="1" thickBot="1">
      <c r="A227" s="199">
        <v>6310</v>
      </c>
      <c r="B227" s="168" t="s">
        <v>112</v>
      </c>
      <c r="C227" s="104">
        <f>SUM(C228:C229)</f>
        <v>300000</v>
      </c>
      <c r="D227" s="104">
        <f>SUM(D228:D229)</f>
        <v>489975</v>
      </c>
      <c r="E227" s="104">
        <f>SUM(E228:E229)</f>
        <v>194709.01</v>
      </c>
      <c r="F227" s="105">
        <f>SUM(E227/D227*100)</f>
        <v>39.73856013061891</v>
      </c>
    </row>
    <row r="228" spans="1:6" s="167" customFormat="1" ht="15.75" customHeight="1">
      <c r="A228" s="312"/>
      <c r="B228" s="313" t="s">
        <v>255</v>
      </c>
      <c r="C228" s="147">
        <v>300000</v>
      </c>
      <c r="D228" s="147">
        <v>300000</v>
      </c>
      <c r="E228" s="147">
        <v>4734.01</v>
      </c>
      <c r="F228" s="148"/>
    </row>
    <row r="229" spans="1:6" s="8" customFormat="1" ht="15.75" customHeight="1" thickBot="1">
      <c r="A229" s="207"/>
      <c r="B229" s="210" t="s">
        <v>656</v>
      </c>
      <c r="C229" s="129">
        <v>0</v>
      </c>
      <c r="D229" s="129">
        <v>189975</v>
      </c>
      <c r="E229" s="129">
        <v>189975</v>
      </c>
      <c r="F229" s="211"/>
    </row>
    <row r="230" spans="1:6" s="141" customFormat="1" ht="15.75" customHeight="1" thickBot="1">
      <c r="A230" s="199">
        <v>6402</v>
      </c>
      <c r="B230" s="168" t="s">
        <v>147</v>
      </c>
      <c r="C230" s="104">
        <f>SUM(C231)</f>
        <v>0</v>
      </c>
      <c r="D230" s="104">
        <f>SUM(D231)</f>
        <v>3113</v>
      </c>
      <c r="E230" s="104">
        <f>SUM(E231)</f>
        <v>3113</v>
      </c>
      <c r="F230" s="169">
        <f>SUM(E230/D230*100)</f>
        <v>100</v>
      </c>
    </row>
    <row r="231" spans="1:6" s="8" customFormat="1" ht="15.75" customHeight="1" thickBot="1">
      <c r="A231" s="177"/>
      <c r="B231" s="210" t="s">
        <v>256</v>
      </c>
      <c r="C231" s="129">
        <v>0</v>
      </c>
      <c r="D231" s="129">
        <v>3113</v>
      </c>
      <c r="E231" s="129">
        <v>3113</v>
      </c>
      <c r="F231" s="211"/>
    </row>
    <row r="232" spans="1:6" s="144" customFormat="1" ht="15.75" customHeight="1" thickBot="1">
      <c r="A232" s="199">
        <v>6409</v>
      </c>
      <c r="B232" s="168" t="s">
        <v>103</v>
      </c>
      <c r="C232" s="104">
        <f>SUM(C233)</f>
        <v>0</v>
      </c>
      <c r="D232" s="104">
        <f>SUM(D233)</f>
        <v>0</v>
      </c>
      <c r="E232" s="104">
        <f>SUM(E233)</f>
        <v>6.71</v>
      </c>
      <c r="F232" s="169" t="s">
        <v>83</v>
      </c>
    </row>
    <row r="233" spans="1:6" s="8" customFormat="1" ht="15.75" customHeight="1" thickBot="1">
      <c r="A233" s="207"/>
      <c r="B233" s="170" t="s">
        <v>257</v>
      </c>
      <c r="C233" s="171">
        <v>0</v>
      </c>
      <c r="D233" s="171">
        <v>0</v>
      </c>
      <c r="E233" s="171">
        <v>6.71</v>
      </c>
      <c r="F233" s="172"/>
    </row>
    <row r="234" spans="1:6" s="8" customFormat="1" ht="15.75" customHeight="1" thickBot="1">
      <c r="A234" s="207"/>
      <c r="B234" s="164"/>
      <c r="C234" s="97"/>
      <c r="D234" s="97"/>
      <c r="E234" s="97"/>
      <c r="F234" s="165"/>
    </row>
    <row r="235" spans="1:6" s="9" customFormat="1" ht="15.75" customHeight="1" thickBot="1">
      <c r="A235" s="177" t="s">
        <v>170</v>
      </c>
      <c r="B235" s="156" t="s">
        <v>40</v>
      </c>
      <c r="C235" s="157">
        <f>SUM(C82+C85+C87+C91+C95+C98+C101+C103+C106+C108+C110+C112+C115+C123+C125+C127+C129+C131+C134+C141+C144+C146+C151+C155+C171+C173+C175+C177+C179+C182+C185+C188+C190+C193+C196+C198+C202+C212+C227+C230+C232)</f>
        <v>8425000</v>
      </c>
      <c r="D235" s="157">
        <f>SUM(D82+D85+D87+D91+D95+D98+D101+D103+D106+D108+D110+D112+D115+D123+D125+D127+D129+D131+D134+D141+D144+D146+D151+D155+D171+D173+D175+D177+D179+D182+D185+D188+D190+D193+D196+D198+D202+D212+D227+D230+D232)</f>
        <v>10189688</v>
      </c>
      <c r="E235" s="157">
        <f>SUM(E82+E85+E87+E91+E95+E98+E101+E103+E106+E108+E110+E112+E115+E123+E125+E127+E129+E131+E134+E141+E144+E146+E151+E155+E171+E173+E175+E177+E179+E182+E185+E188+E190+E193+E196+E198+E202+E212+E227+E230+E232)</f>
        <v>14104183.940000001</v>
      </c>
      <c r="F235" s="155">
        <f>SUM(E235/D235*100)</f>
        <v>138.41624925120377</v>
      </c>
    </row>
    <row r="236" spans="1:6" ht="15.75" customHeight="1" thickBot="1">
      <c r="A236" s="180"/>
      <c r="B236" s="120"/>
      <c r="C236" s="77"/>
      <c r="D236" s="77"/>
      <c r="E236" s="77"/>
      <c r="F236" s="78"/>
    </row>
    <row r="237" spans="1:6" s="10" customFormat="1" ht="15.75" customHeight="1" thickBot="1">
      <c r="A237" s="180"/>
      <c r="B237" s="121" t="s">
        <v>41</v>
      </c>
      <c r="C237" s="79"/>
      <c r="D237" s="79"/>
      <c r="E237" s="79"/>
      <c r="F237" s="80"/>
    </row>
    <row r="238" spans="1:6" s="10" customFormat="1" ht="15.75" customHeight="1">
      <c r="A238" s="195">
        <v>3612</v>
      </c>
      <c r="B238" s="175" t="s">
        <v>260</v>
      </c>
      <c r="C238" s="173">
        <v>0</v>
      </c>
      <c r="D238" s="173">
        <v>0</v>
      </c>
      <c r="E238" s="173">
        <v>5426567</v>
      </c>
      <c r="F238" s="174"/>
    </row>
    <row r="239" spans="1:6" s="10" customFormat="1" ht="15.75" customHeight="1" thickBot="1">
      <c r="A239" s="208">
        <v>3639</v>
      </c>
      <c r="B239" s="122" t="s">
        <v>129</v>
      </c>
      <c r="C239" s="81">
        <v>5500000</v>
      </c>
      <c r="D239" s="81">
        <v>5500000</v>
      </c>
      <c r="E239" s="81">
        <v>13067121</v>
      </c>
      <c r="F239" s="65">
        <f>SUM(E239/D239*100)</f>
        <v>237.5840181818182</v>
      </c>
    </row>
    <row r="240" spans="1:6" s="9" customFormat="1" ht="15.75" customHeight="1" thickBot="1">
      <c r="A240" s="177" t="s">
        <v>463</v>
      </c>
      <c r="B240" s="115" t="s">
        <v>42</v>
      </c>
      <c r="C240" s="69">
        <f>SUM(C238:C239)</f>
        <v>5500000</v>
      </c>
      <c r="D240" s="69">
        <f>SUM(D238:D239)</f>
        <v>5500000</v>
      </c>
      <c r="E240" s="69">
        <f>SUM(E238:E239)</f>
        <v>18493688</v>
      </c>
      <c r="F240" s="70">
        <f>SUM(E240/D240*100)</f>
        <v>336.2488727272727</v>
      </c>
    </row>
    <row r="241" spans="1:6" s="3" customFormat="1" ht="15.75" customHeight="1" thickBot="1">
      <c r="A241" s="202"/>
      <c r="B241" s="123"/>
      <c r="C241" s="83"/>
      <c r="D241" s="83"/>
      <c r="E241" s="83"/>
      <c r="F241" s="84"/>
    </row>
    <row r="242" spans="1:6" s="3" customFormat="1" ht="15.75" customHeight="1" thickBot="1">
      <c r="A242" s="177" t="s">
        <v>168</v>
      </c>
      <c r="B242" s="117" t="s">
        <v>95</v>
      </c>
      <c r="C242" s="75"/>
      <c r="D242" s="75"/>
      <c r="E242" s="75"/>
      <c r="F242" s="85"/>
    </row>
    <row r="243" spans="1:6" s="10" customFormat="1" ht="15.75" customHeight="1" thickBot="1">
      <c r="A243" s="199">
        <v>4112</v>
      </c>
      <c r="B243" s="118" t="s">
        <v>94</v>
      </c>
      <c r="C243" s="104">
        <v>22619600</v>
      </c>
      <c r="D243" s="104">
        <v>22619600</v>
      </c>
      <c r="E243" s="104">
        <v>22619600</v>
      </c>
      <c r="F243" s="105">
        <f>SUM(E243/D243*100)</f>
        <v>100</v>
      </c>
    </row>
    <row r="244" spans="1:6" s="10" customFormat="1" ht="15.75" customHeight="1" thickBot="1">
      <c r="A244" s="199">
        <v>4113</v>
      </c>
      <c r="B244" s="118" t="s">
        <v>660</v>
      </c>
      <c r="C244" s="104">
        <f>SUM(C245:C247)</f>
        <v>0</v>
      </c>
      <c r="D244" s="104">
        <f>SUM(D245:D247)</f>
        <v>250147.34</v>
      </c>
      <c r="E244" s="104">
        <f>SUM(E245:E247)</f>
        <v>250147.34</v>
      </c>
      <c r="F244" s="105">
        <f>SUM(E244/D244*100)</f>
        <v>100</v>
      </c>
    </row>
    <row r="245" spans="1:6" s="10" customFormat="1" ht="15.75" customHeight="1">
      <c r="A245" s="314"/>
      <c r="B245" s="122" t="s">
        <v>661</v>
      </c>
      <c r="C245" s="81">
        <v>0</v>
      </c>
      <c r="D245" s="81">
        <v>14923.3</v>
      </c>
      <c r="E245" s="81">
        <v>14923.3</v>
      </c>
      <c r="F245" s="68"/>
    </row>
    <row r="246" spans="1:6" s="10" customFormat="1" ht="15.75" customHeight="1">
      <c r="A246" s="315"/>
      <c r="B246" s="112" t="s">
        <v>662</v>
      </c>
      <c r="C246" s="66">
        <v>0</v>
      </c>
      <c r="D246" s="66">
        <v>200603.44</v>
      </c>
      <c r="E246" s="66">
        <v>200603.44</v>
      </c>
      <c r="F246" s="86"/>
    </row>
    <row r="247" spans="1:6" s="10" customFormat="1" ht="15.75" customHeight="1" thickBot="1">
      <c r="A247" s="202"/>
      <c r="B247" s="128" t="s">
        <v>664</v>
      </c>
      <c r="C247" s="129">
        <v>0</v>
      </c>
      <c r="D247" s="129">
        <v>34620.6</v>
      </c>
      <c r="E247" s="129">
        <v>34620.6</v>
      </c>
      <c r="F247" s="102"/>
    </row>
    <row r="248" spans="1:6" s="10" customFormat="1" ht="15.75" customHeight="1" thickBot="1">
      <c r="A248" s="199">
        <v>4116</v>
      </c>
      <c r="B248" s="118" t="s">
        <v>262</v>
      </c>
      <c r="C248" s="104">
        <f>SUM(C249:C264)</f>
        <v>0</v>
      </c>
      <c r="D248" s="104">
        <f>SUM(D249:D264)</f>
        <v>12624971.340000002</v>
      </c>
      <c r="E248" s="104">
        <f>SUM(E249:E264)</f>
        <v>12624971.340000002</v>
      </c>
      <c r="F248" s="105">
        <f>SUM(E248/D248*100)</f>
        <v>100</v>
      </c>
    </row>
    <row r="249" spans="1:6" s="106" customFormat="1" ht="15.75" customHeight="1">
      <c r="A249" s="200"/>
      <c r="B249" s="119" t="s">
        <v>261</v>
      </c>
      <c r="C249" s="101">
        <v>0</v>
      </c>
      <c r="D249" s="101">
        <v>2650000</v>
      </c>
      <c r="E249" s="101">
        <v>2650000</v>
      </c>
      <c r="F249" s="103"/>
    </row>
    <row r="250" spans="1:6" s="106" customFormat="1" ht="15.75" customHeight="1">
      <c r="A250" s="196"/>
      <c r="B250" s="132" t="s">
        <v>668</v>
      </c>
      <c r="C250" s="130">
        <v>0</v>
      </c>
      <c r="D250" s="130">
        <v>593000</v>
      </c>
      <c r="E250" s="130">
        <v>593000</v>
      </c>
      <c r="F250" s="103"/>
    </row>
    <row r="251" spans="1:6" s="106" customFormat="1" ht="15.75" customHeight="1">
      <c r="A251" s="196"/>
      <c r="B251" s="132" t="s">
        <v>263</v>
      </c>
      <c r="C251" s="130">
        <v>0</v>
      </c>
      <c r="D251" s="130">
        <v>36300</v>
      </c>
      <c r="E251" s="130">
        <v>36300</v>
      </c>
      <c r="F251" s="103"/>
    </row>
    <row r="252" spans="1:6" s="106" customFormat="1" ht="15.75" customHeight="1">
      <c r="A252" s="196"/>
      <c r="B252" s="132" t="s">
        <v>264</v>
      </c>
      <c r="C252" s="130">
        <v>0</v>
      </c>
      <c r="D252" s="130">
        <v>35400</v>
      </c>
      <c r="E252" s="130">
        <v>35400</v>
      </c>
      <c r="F252" s="103"/>
    </row>
    <row r="253" spans="1:6" s="106" customFormat="1" ht="15.75" customHeight="1">
      <c r="A253" s="196"/>
      <c r="B253" s="132" t="s">
        <v>666</v>
      </c>
      <c r="C253" s="130">
        <v>0</v>
      </c>
      <c r="D253" s="130">
        <v>1788573</v>
      </c>
      <c r="E253" s="130">
        <v>1788573</v>
      </c>
      <c r="F253" s="103"/>
    </row>
    <row r="254" spans="1:6" s="106" customFormat="1" ht="15.75" customHeight="1">
      <c r="A254" s="196"/>
      <c r="B254" s="132" t="s">
        <v>667</v>
      </c>
      <c r="C254" s="130">
        <v>0</v>
      </c>
      <c r="D254" s="130">
        <v>864000</v>
      </c>
      <c r="E254" s="130">
        <v>864000</v>
      </c>
      <c r="F254" s="103"/>
    </row>
    <row r="255" spans="1:6" s="106" customFormat="1" ht="15.75" customHeight="1">
      <c r="A255" s="196"/>
      <c r="B255" s="132" t="s">
        <v>669</v>
      </c>
      <c r="C255" s="130">
        <v>0</v>
      </c>
      <c r="D255" s="130">
        <v>100000</v>
      </c>
      <c r="E255" s="130">
        <v>100000</v>
      </c>
      <c r="F255" s="103"/>
    </row>
    <row r="256" spans="1:6" s="106" customFormat="1" ht="15.75" customHeight="1">
      <c r="A256" s="196"/>
      <c r="B256" s="132" t="s">
        <v>832</v>
      </c>
      <c r="C256" s="130">
        <v>0</v>
      </c>
      <c r="D256" s="130">
        <v>830580</v>
      </c>
      <c r="E256" s="130">
        <v>830580</v>
      </c>
      <c r="F256" s="103"/>
    </row>
    <row r="257" spans="1:6" s="106" customFormat="1" ht="15.75" customHeight="1">
      <c r="A257" s="196"/>
      <c r="B257" s="132" t="s">
        <v>833</v>
      </c>
      <c r="C257" s="130">
        <v>0</v>
      </c>
      <c r="D257" s="130">
        <v>204112</v>
      </c>
      <c r="E257" s="130">
        <v>204112</v>
      </c>
      <c r="F257" s="103"/>
    </row>
    <row r="258" spans="1:6" s="106" customFormat="1" ht="15.75" customHeight="1">
      <c r="A258" s="196"/>
      <c r="B258" s="132" t="s">
        <v>663</v>
      </c>
      <c r="C258" s="130">
        <v>0</v>
      </c>
      <c r="D258" s="130">
        <v>239986</v>
      </c>
      <c r="E258" s="130">
        <v>239986</v>
      </c>
      <c r="F258" s="103"/>
    </row>
    <row r="259" spans="1:6" s="106" customFormat="1" ht="15.75" customHeight="1">
      <c r="A259" s="196"/>
      <c r="B259" s="132" t="s">
        <v>665</v>
      </c>
      <c r="C259" s="130">
        <v>0</v>
      </c>
      <c r="D259" s="130">
        <v>254076</v>
      </c>
      <c r="E259" s="130">
        <v>254076</v>
      </c>
      <c r="F259" s="103"/>
    </row>
    <row r="260" spans="1:6" s="106" customFormat="1" ht="15.75" customHeight="1">
      <c r="A260" s="196"/>
      <c r="B260" s="132" t="s">
        <v>664</v>
      </c>
      <c r="C260" s="130">
        <v>0</v>
      </c>
      <c r="D260" s="130">
        <v>484688.4</v>
      </c>
      <c r="E260" s="130">
        <v>484688.4</v>
      </c>
      <c r="F260" s="103"/>
    </row>
    <row r="261" spans="1:6" s="106" customFormat="1" ht="15.75" customHeight="1">
      <c r="A261" s="196"/>
      <c r="B261" s="132" t="s">
        <v>662</v>
      </c>
      <c r="C261" s="130">
        <v>0</v>
      </c>
      <c r="D261" s="130">
        <v>2808448.29</v>
      </c>
      <c r="E261" s="130">
        <v>2808448.29</v>
      </c>
      <c r="F261" s="103"/>
    </row>
    <row r="262" spans="1:6" s="106" customFormat="1" ht="15.75" customHeight="1">
      <c r="A262" s="196"/>
      <c r="B262" s="132" t="s">
        <v>661</v>
      </c>
      <c r="C262" s="130">
        <v>0</v>
      </c>
      <c r="D262" s="130">
        <v>253696.1</v>
      </c>
      <c r="E262" s="130">
        <v>253696.1</v>
      </c>
      <c r="F262" s="103"/>
    </row>
    <row r="263" spans="1:6" s="106" customFormat="1" ht="15.75" customHeight="1">
      <c r="A263" s="196"/>
      <c r="B263" s="132" t="s">
        <v>265</v>
      </c>
      <c r="C263" s="130">
        <v>0</v>
      </c>
      <c r="D263" s="130">
        <v>717252.32</v>
      </c>
      <c r="E263" s="130">
        <v>717252.32</v>
      </c>
      <c r="F263" s="103"/>
    </row>
    <row r="264" spans="1:6" s="106" customFormat="1" ht="15.75" customHeight="1" thickBot="1">
      <c r="A264" s="201"/>
      <c r="B264" s="113" t="s">
        <v>266</v>
      </c>
      <c r="C264" s="100">
        <v>0</v>
      </c>
      <c r="D264" s="100">
        <v>764859.23</v>
      </c>
      <c r="E264" s="100">
        <v>764859.23</v>
      </c>
      <c r="F264" s="102"/>
    </row>
    <row r="265" spans="1:6" s="106" customFormat="1" ht="15.75" customHeight="1" thickBot="1">
      <c r="A265" s="199">
        <v>4119</v>
      </c>
      <c r="B265" s="118" t="s">
        <v>277</v>
      </c>
      <c r="C265" s="104">
        <f>SUM(C266)</f>
        <v>0</v>
      </c>
      <c r="D265" s="104">
        <f>SUM(D266)</f>
        <v>57764.84</v>
      </c>
      <c r="E265" s="104">
        <f>SUM(E266)</f>
        <v>57764.84</v>
      </c>
      <c r="F265" s="105">
        <f>SUM(E265/D265*100)</f>
        <v>100</v>
      </c>
    </row>
    <row r="266" spans="1:6" s="106" customFormat="1" ht="15.75" customHeight="1" thickBot="1">
      <c r="A266" s="202"/>
      <c r="B266" s="128" t="s">
        <v>267</v>
      </c>
      <c r="C266" s="129">
        <v>0</v>
      </c>
      <c r="D266" s="129">
        <v>57764.84</v>
      </c>
      <c r="E266" s="129">
        <v>57764.84</v>
      </c>
      <c r="F266" s="102"/>
    </row>
    <row r="267" spans="1:6" s="10" customFormat="1" ht="15.75" customHeight="1" thickBot="1">
      <c r="A267" s="199">
        <v>4121</v>
      </c>
      <c r="B267" s="118" t="s">
        <v>132</v>
      </c>
      <c r="C267" s="104">
        <f>SUM(C268:C270)</f>
        <v>0</v>
      </c>
      <c r="D267" s="104">
        <f>SUM(D268:D270)</f>
        <v>42421</v>
      </c>
      <c r="E267" s="104">
        <f>SUM(E268:E270)</f>
        <v>42421</v>
      </c>
      <c r="F267" s="105">
        <f>SUM(E267/D267*100)</f>
        <v>100</v>
      </c>
    </row>
    <row r="268" spans="1:6" s="106" customFormat="1" ht="15.75" customHeight="1">
      <c r="A268" s="200"/>
      <c r="B268" s="119" t="s">
        <v>268</v>
      </c>
      <c r="C268" s="101">
        <v>0</v>
      </c>
      <c r="D268" s="101">
        <v>19081</v>
      </c>
      <c r="E268" s="101">
        <v>19081</v>
      </c>
      <c r="F268" s="103"/>
    </row>
    <row r="269" spans="1:6" s="106" customFormat="1" ht="15.75" customHeight="1">
      <c r="A269" s="196"/>
      <c r="B269" s="132" t="s">
        <v>269</v>
      </c>
      <c r="C269" s="130">
        <v>0</v>
      </c>
      <c r="D269" s="130">
        <v>2340</v>
      </c>
      <c r="E269" s="130">
        <v>2340</v>
      </c>
      <c r="F269" s="103"/>
    </row>
    <row r="270" spans="1:6" s="106" customFormat="1" ht="15.75" customHeight="1" thickBot="1">
      <c r="A270" s="205"/>
      <c r="B270" s="178" t="s">
        <v>270</v>
      </c>
      <c r="C270" s="150">
        <v>0</v>
      </c>
      <c r="D270" s="150">
        <v>21000</v>
      </c>
      <c r="E270" s="150">
        <v>21000</v>
      </c>
      <c r="F270" s="179"/>
    </row>
    <row r="271" spans="1:6" s="10" customFormat="1" ht="15.75" customHeight="1" thickBot="1">
      <c r="A271" s="199">
        <v>4122</v>
      </c>
      <c r="B271" s="118" t="s">
        <v>271</v>
      </c>
      <c r="C271" s="104">
        <f>SUM(C272:C289)</f>
        <v>0</v>
      </c>
      <c r="D271" s="104">
        <f>SUM(D272:D289)</f>
        <v>2862853</v>
      </c>
      <c r="E271" s="104">
        <f>SUM(E272:E289)</f>
        <v>2862853</v>
      </c>
      <c r="F271" s="105">
        <f>SUM(E271/D271*100)</f>
        <v>100</v>
      </c>
    </row>
    <row r="272" spans="1:6" s="106" customFormat="1" ht="15.75" customHeight="1">
      <c r="A272" s="200"/>
      <c r="B272" s="119" t="s">
        <v>272</v>
      </c>
      <c r="C272" s="101">
        <v>0</v>
      </c>
      <c r="D272" s="101">
        <v>216553</v>
      </c>
      <c r="E272" s="101">
        <v>216553</v>
      </c>
      <c r="F272" s="103"/>
    </row>
    <row r="273" spans="1:6" s="106" customFormat="1" ht="15.75" customHeight="1">
      <c r="A273" s="200"/>
      <c r="B273" s="119" t="s">
        <v>273</v>
      </c>
      <c r="C273" s="101">
        <v>0</v>
      </c>
      <c r="D273" s="101">
        <v>30000</v>
      </c>
      <c r="E273" s="101">
        <v>30000</v>
      </c>
      <c r="F273" s="103"/>
    </row>
    <row r="274" spans="1:6" s="106" customFormat="1" ht="15.75" customHeight="1">
      <c r="A274" s="200"/>
      <c r="B274" s="119" t="s">
        <v>274</v>
      </c>
      <c r="C274" s="101">
        <v>0</v>
      </c>
      <c r="D274" s="101">
        <v>20000</v>
      </c>
      <c r="E274" s="101">
        <v>20000</v>
      </c>
      <c r="F274" s="103"/>
    </row>
    <row r="275" spans="1:6" s="106" customFormat="1" ht="15.75" customHeight="1">
      <c r="A275" s="202"/>
      <c r="B275" s="128" t="s">
        <v>677</v>
      </c>
      <c r="C275" s="129">
        <v>0</v>
      </c>
      <c r="D275" s="129">
        <v>12000</v>
      </c>
      <c r="E275" s="129">
        <v>12000</v>
      </c>
      <c r="F275" s="102"/>
    </row>
    <row r="276" spans="1:6" s="106" customFormat="1" ht="15.75" customHeight="1">
      <c r="A276" s="196"/>
      <c r="B276" s="132" t="s">
        <v>676</v>
      </c>
      <c r="C276" s="130">
        <v>0</v>
      </c>
      <c r="D276" s="130">
        <v>12000</v>
      </c>
      <c r="E276" s="130">
        <v>12000</v>
      </c>
      <c r="F276" s="134"/>
    </row>
    <row r="277" spans="1:6" s="106" customFormat="1" ht="15.75" customHeight="1">
      <c r="A277" s="196"/>
      <c r="B277" s="132" t="s">
        <v>670</v>
      </c>
      <c r="C277" s="130">
        <v>0</v>
      </c>
      <c r="D277" s="130">
        <v>50000</v>
      </c>
      <c r="E277" s="130">
        <v>50000</v>
      </c>
      <c r="F277" s="134"/>
    </row>
    <row r="278" spans="1:6" s="106" customFormat="1" ht="15.75" customHeight="1">
      <c r="A278" s="202"/>
      <c r="B278" s="128" t="s">
        <v>671</v>
      </c>
      <c r="C278" s="129">
        <v>0</v>
      </c>
      <c r="D278" s="129">
        <v>47950</v>
      </c>
      <c r="E278" s="129">
        <v>47950</v>
      </c>
      <c r="F278" s="102"/>
    </row>
    <row r="279" spans="1:6" s="106" customFormat="1" ht="15.75" customHeight="1">
      <c r="A279" s="196"/>
      <c r="B279" s="132" t="s">
        <v>672</v>
      </c>
      <c r="C279" s="130">
        <v>0</v>
      </c>
      <c r="D279" s="130">
        <v>50000</v>
      </c>
      <c r="E279" s="130">
        <v>50000</v>
      </c>
      <c r="F279" s="134"/>
    </row>
    <row r="280" spans="1:6" s="106" customFormat="1" ht="15.75" customHeight="1">
      <c r="A280" s="202"/>
      <c r="B280" s="128" t="s">
        <v>675</v>
      </c>
      <c r="C280" s="129">
        <v>0</v>
      </c>
      <c r="D280" s="129">
        <v>52200</v>
      </c>
      <c r="E280" s="129">
        <v>52200</v>
      </c>
      <c r="F280" s="102"/>
    </row>
    <row r="281" spans="1:6" s="106" customFormat="1" ht="15.75" customHeight="1">
      <c r="A281" s="196"/>
      <c r="B281" s="132" t="s">
        <v>673</v>
      </c>
      <c r="C281" s="130">
        <v>0</v>
      </c>
      <c r="D281" s="130">
        <v>16000</v>
      </c>
      <c r="E281" s="130">
        <v>16000</v>
      </c>
      <c r="F281" s="134"/>
    </row>
    <row r="282" spans="1:6" s="106" customFormat="1" ht="15.75" customHeight="1">
      <c r="A282" s="202"/>
      <c r="B282" s="128" t="s">
        <v>674</v>
      </c>
      <c r="C282" s="129">
        <v>0</v>
      </c>
      <c r="D282" s="129">
        <v>80000</v>
      </c>
      <c r="E282" s="129">
        <v>80000</v>
      </c>
      <c r="F282" s="102"/>
    </row>
    <row r="283" spans="1:6" s="106" customFormat="1" ht="15.75" customHeight="1">
      <c r="A283" s="196"/>
      <c r="B283" s="132" t="s">
        <v>678</v>
      </c>
      <c r="C283" s="130">
        <v>0</v>
      </c>
      <c r="D283" s="130">
        <v>45000</v>
      </c>
      <c r="E283" s="130">
        <v>45000</v>
      </c>
      <c r="F283" s="134"/>
    </row>
    <row r="284" spans="1:6" s="106" customFormat="1" ht="15.75" customHeight="1">
      <c r="A284" s="202"/>
      <c r="B284" s="128" t="s">
        <v>679</v>
      </c>
      <c r="C284" s="129">
        <v>0</v>
      </c>
      <c r="D284" s="129">
        <v>42500</v>
      </c>
      <c r="E284" s="129">
        <v>42500</v>
      </c>
      <c r="F284" s="102"/>
    </row>
    <row r="285" spans="1:6" s="106" customFormat="1" ht="15.75" customHeight="1">
      <c r="A285" s="196"/>
      <c r="B285" s="132" t="s">
        <v>681</v>
      </c>
      <c r="C285" s="130">
        <v>0</v>
      </c>
      <c r="D285" s="130">
        <v>20000</v>
      </c>
      <c r="E285" s="130">
        <v>20000</v>
      </c>
      <c r="F285" s="134"/>
    </row>
    <row r="286" spans="1:6" s="106" customFormat="1" ht="15.75" customHeight="1">
      <c r="A286" s="202"/>
      <c r="B286" s="128" t="s">
        <v>680</v>
      </c>
      <c r="C286" s="129">
        <v>0</v>
      </c>
      <c r="D286" s="129">
        <v>12000</v>
      </c>
      <c r="E286" s="129">
        <v>12000</v>
      </c>
      <c r="F286" s="102"/>
    </row>
    <row r="287" spans="1:6" s="106" customFormat="1" ht="15.75" customHeight="1">
      <c r="A287" s="196"/>
      <c r="B287" s="132" t="s">
        <v>682</v>
      </c>
      <c r="C287" s="130">
        <v>0</v>
      </c>
      <c r="D287" s="130">
        <v>6250</v>
      </c>
      <c r="E287" s="130">
        <v>6250</v>
      </c>
      <c r="F287" s="134"/>
    </row>
    <row r="288" spans="1:6" s="106" customFormat="1" ht="15.75" customHeight="1">
      <c r="A288" s="196"/>
      <c r="B288" s="132" t="s">
        <v>683</v>
      </c>
      <c r="C288" s="130">
        <v>0</v>
      </c>
      <c r="D288" s="130">
        <v>50000</v>
      </c>
      <c r="E288" s="130">
        <v>50000</v>
      </c>
      <c r="F288" s="134"/>
    </row>
    <row r="289" spans="1:6" s="106" customFormat="1" ht="15.75" customHeight="1" thickBot="1">
      <c r="A289" s="207"/>
      <c r="B289" s="182" t="s">
        <v>275</v>
      </c>
      <c r="C289" s="171">
        <v>0</v>
      </c>
      <c r="D289" s="171">
        <v>2100400</v>
      </c>
      <c r="E289" s="171">
        <v>2100400</v>
      </c>
      <c r="F289" s="179"/>
    </row>
    <row r="290" spans="1:6" s="10" customFormat="1" ht="15.75" customHeight="1" thickBot="1">
      <c r="A290" s="212">
        <v>4131</v>
      </c>
      <c r="B290" s="152" t="s">
        <v>43</v>
      </c>
      <c r="C290" s="153">
        <f>SUM(C291:C292)</f>
        <v>5800000</v>
      </c>
      <c r="D290" s="153">
        <f>SUM(D291:D292)</f>
        <v>7910000</v>
      </c>
      <c r="E290" s="153">
        <f>SUM(E291:E292)</f>
        <v>8875003.81</v>
      </c>
      <c r="F290" s="154">
        <f>SUM(E290/D290*100)</f>
        <v>112.19979532237674</v>
      </c>
    </row>
    <row r="291" spans="1:6" s="106" customFormat="1" ht="15.75" customHeight="1">
      <c r="A291" s="316"/>
      <c r="B291" s="317" t="s">
        <v>684</v>
      </c>
      <c r="C291" s="159">
        <v>5800000</v>
      </c>
      <c r="D291" s="159">
        <v>7910000</v>
      </c>
      <c r="E291" s="159">
        <v>7910038.07</v>
      </c>
      <c r="F291" s="318"/>
    </row>
    <row r="292" spans="1:6" s="106" customFormat="1" ht="15.75" customHeight="1" thickBot="1">
      <c r="A292" s="223"/>
      <c r="B292" s="132" t="s">
        <v>685</v>
      </c>
      <c r="C292" s="130">
        <v>0</v>
      </c>
      <c r="D292" s="130">
        <v>0</v>
      </c>
      <c r="E292" s="130">
        <v>964965.74</v>
      </c>
      <c r="F292" s="134"/>
    </row>
    <row r="293" spans="1:6" s="10" customFormat="1" ht="15.75" customHeight="1" thickBot="1">
      <c r="A293" s="199">
        <v>4133</v>
      </c>
      <c r="B293" s="118" t="s">
        <v>276</v>
      </c>
      <c r="C293" s="104">
        <v>0</v>
      </c>
      <c r="D293" s="104">
        <v>0</v>
      </c>
      <c r="E293" s="104">
        <v>583000</v>
      </c>
      <c r="F293" s="105" t="s">
        <v>83</v>
      </c>
    </row>
    <row r="294" spans="1:6" s="10" customFormat="1" ht="15.75" customHeight="1" thickBot="1">
      <c r="A294" s="199">
        <v>4134</v>
      </c>
      <c r="B294" s="118" t="s">
        <v>44</v>
      </c>
      <c r="C294" s="104">
        <v>0</v>
      </c>
      <c r="D294" s="104">
        <v>0</v>
      </c>
      <c r="E294" s="104">
        <v>266227720.38</v>
      </c>
      <c r="F294" s="105" t="s">
        <v>83</v>
      </c>
    </row>
    <row r="295" spans="1:6" s="10" customFormat="1" ht="15.75" customHeight="1" thickBot="1">
      <c r="A295" s="199">
        <v>4139</v>
      </c>
      <c r="B295" s="118" t="s">
        <v>110</v>
      </c>
      <c r="C295" s="319">
        <v>0</v>
      </c>
      <c r="D295" s="319">
        <v>0</v>
      </c>
      <c r="E295" s="319">
        <v>890445</v>
      </c>
      <c r="F295" s="105" t="s">
        <v>83</v>
      </c>
    </row>
    <row r="296" spans="1:6" s="10" customFormat="1" ht="15.75" customHeight="1" thickBot="1">
      <c r="A296" s="258">
        <v>4213</v>
      </c>
      <c r="B296" s="322" t="s">
        <v>686</v>
      </c>
      <c r="C296" s="104">
        <f>SUM(C297:C299)</f>
        <v>0</v>
      </c>
      <c r="D296" s="104">
        <f>SUM(D297:D299)</f>
        <v>427469.39</v>
      </c>
      <c r="E296" s="104">
        <f>SUM(E297:E299)</f>
        <v>427469.39</v>
      </c>
      <c r="F296" s="105">
        <f>SUM(E296/D296*100)</f>
        <v>100</v>
      </c>
    </row>
    <row r="297" spans="1:6" s="106" customFormat="1" ht="15.75" customHeight="1">
      <c r="A297" s="269"/>
      <c r="B297" s="321" t="s">
        <v>687</v>
      </c>
      <c r="C297" s="101">
        <v>0</v>
      </c>
      <c r="D297" s="101">
        <v>143586.7</v>
      </c>
      <c r="E297" s="101">
        <v>143586.7</v>
      </c>
      <c r="F297" s="103"/>
    </row>
    <row r="298" spans="1:6" s="106" customFormat="1" ht="15.75" customHeight="1">
      <c r="A298" s="265"/>
      <c r="B298" s="320" t="s">
        <v>688</v>
      </c>
      <c r="C298" s="130">
        <v>0</v>
      </c>
      <c r="D298" s="130">
        <v>139150</v>
      </c>
      <c r="E298" s="130">
        <v>139150</v>
      </c>
      <c r="F298" s="134"/>
    </row>
    <row r="299" spans="1:6" s="106" customFormat="1" ht="15.75" customHeight="1" thickBot="1">
      <c r="A299" s="267"/>
      <c r="B299" s="323" t="s">
        <v>689</v>
      </c>
      <c r="C299" s="100">
        <v>0</v>
      </c>
      <c r="D299" s="100">
        <v>144732.69</v>
      </c>
      <c r="E299" s="100">
        <v>144732.69</v>
      </c>
      <c r="F299" s="166"/>
    </row>
    <row r="300" spans="1:6" s="10" customFormat="1" ht="15.75" customHeight="1" thickBot="1">
      <c r="A300" s="258">
        <v>4216</v>
      </c>
      <c r="B300" s="322" t="s">
        <v>690</v>
      </c>
      <c r="C300" s="104">
        <f>SUM(C301:C305)</f>
        <v>0</v>
      </c>
      <c r="D300" s="104">
        <f>SUM(D301:D305)</f>
        <v>17616979.759999998</v>
      </c>
      <c r="E300" s="104">
        <f>SUM(E301:E305)</f>
        <v>17616979.759999998</v>
      </c>
      <c r="F300" s="105"/>
    </row>
    <row r="301" spans="1:6" s="106" customFormat="1" ht="15.75" customHeight="1">
      <c r="A301" s="269"/>
      <c r="B301" s="321" t="s">
        <v>661</v>
      </c>
      <c r="C301" s="101">
        <v>0</v>
      </c>
      <c r="D301" s="101">
        <v>2440973.9</v>
      </c>
      <c r="E301" s="101">
        <v>2440973.9</v>
      </c>
      <c r="F301" s="103"/>
    </row>
    <row r="302" spans="1:6" s="106" customFormat="1" ht="15.75" customHeight="1">
      <c r="A302" s="265"/>
      <c r="B302" s="320" t="s">
        <v>688</v>
      </c>
      <c r="C302" s="130">
        <v>0</v>
      </c>
      <c r="D302" s="130">
        <v>2365550</v>
      </c>
      <c r="E302" s="130">
        <v>2365550</v>
      </c>
      <c r="F302" s="134"/>
    </row>
    <row r="303" spans="1:6" s="106" customFormat="1" ht="15.75" customHeight="1">
      <c r="A303" s="265"/>
      <c r="B303" s="320" t="s">
        <v>689</v>
      </c>
      <c r="C303" s="130">
        <v>0</v>
      </c>
      <c r="D303" s="130">
        <v>2460455.86</v>
      </c>
      <c r="E303" s="130">
        <v>2460455.86</v>
      </c>
      <c r="F303" s="134"/>
    </row>
    <row r="304" spans="1:6" s="106" customFormat="1" ht="15.75" customHeight="1">
      <c r="A304" s="346"/>
      <c r="B304" s="320" t="s">
        <v>692</v>
      </c>
      <c r="C304" s="185">
        <v>0</v>
      </c>
      <c r="D304" s="185">
        <v>10000000</v>
      </c>
      <c r="E304" s="185">
        <v>10000000</v>
      </c>
      <c r="F304" s="103"/>
    </row>
    <row r="305" spans="1:6" s="106" customFormat="1" ht="15.75" customHeight="1" thickBot="1">
      <c r="A305" s="346"/>
      <c r="B305" s="320" t="s">
        <v>691</v>
      </c>
      <c r="C305" s="185">
        <v>0</v>
      </c>
      <c r="D305" s="185">
        <v>350000</v>
      </c>
      <c r="E305" s="185">
        <v>350000</v>
      </c>
      <c r="F305" s="103"/>
    </row>
    <row r="306" spans="1:6" s="106" customFormat="1" ht="15.75" customHeight="1" thickBot="1">
      <c r="A306" s="212">
        <v>4222</v>
      </c>
      <c r="B306" s="152" t="s">
        <v>693</v>
      </c>
      <c r="C306" s="153">
        <f>SUM(C307:C308)</f>
        <v>0</v>
      </c>
      <c r="D306" s="153">
        <f>SUM(D307:D308)</f>
        <v>350000</v>
      </c>
      <c r="E306" s="153">
        <f>SUM(E307:E308)</f>
        <v>350000</v>
      </c>
      <c r="F306" s="154">
        <f>SUM(E306/D306*100)</f>
        <v>100</v>
      </c>
    </row>
    <row r="307" spans="1:6" s="106" customFormat="1" ht="15.75" customHeight="1">
      <c r="A307" s="316"/>
      <c r="B307" s="317" t="s">
        <v>694</v>
      </c>
      <c r="C307" s="159">
        <v>0</v>
      </c>
      <c r="D307" s="159">
        <v>250000</v>
      </c>
      <c r="E307" s="159">
        <v>250000</v>
      </c>
      <c r="F307" s="318"/>
    </row>
    <row r="308" spans="1:6" s="106" customFormat="1" ht="15.75" customHeight="1" thickBot="1">
      <c r="A308" s="184"/>
      <c r="B308" s="113" t="s">
        <v>695</v>
      </c>
      <c r="C308" s="100">
        <v>0</v>
      </c>
      <c r="D308" s="100">
        <v>100000</v>
      </c>
      <c r="E308" s="100">
        <v>100000</v>
      </c>
      <c r="F308" s="166"/>
    </row>
    <row r="309" spans="1:6" s="3" customFormat="1" ht="15.75" customHeight="1" thickBot="1">
      <c r="A309" s="209"/>
      <c r="B309" s="325" t="s">
        <v>96</v>
      </c>
      <c r="C309" s="324">
        <f>SUM(C243+C244+C248+C265+C267+C271+C290+C293+C294+C295+C296+C300+C306)</f>
        <v>28419600</v>
      </c>
      <c r="D309" s="324">
        <f>SUM(D243+D244+D248+D265+D267+D271+D290+D293+D294+D295+D296+D300+D306)</f>
        <v>64762206.67</v>
      </c>
      <c r="E309" s="324">
        <f>SUM(E243+E244+E248+E265+E267+E271+E290+E293+E294+E295+E296+E300+E306)</f>
        <v>333428375.85999995</v>
      </c>
      <c r="F309" s="70">
        <f>SUM(E309/D309*100)</f>
        <v>514.8502390584152</v>
      </c>
    </row>
    <row r="310" spans="1:6" s="3" customFormat="1" ht="15.75" customHeight="1" thickBot="1">
      <c r="A310" s="207"/>
      <c r="B310" s="128" t="s">
        <v>117</v>
      </c>
      <c r="C310" s="186">
        <v>0</v>
      </c>
      <c r="D310" s="129">
        <v>0</v>
      </c>
      <c r="E310" s="129">
        <f>SUM(E293:E295)</f>
        <v>267701165.38</v>
      </c>
      <c r="F310" s="68" t="s">
        <v>83</v>
      </c>
    </row>
    <row r="311" spans="1:6" ht="15.75" customHeight="1" thickBot="1">
      <c r="A311" s="209" t="s">
        <v>462</v>
      </c>
      <c r="B311" s="115" t="s">
        <v>148</v>
      </c>
      <c r="C311" s="87">
        <f>SUM(C309-C310)</f>
        <v>28419600</v>
      </c>
      <c r="D311" s="87">
        <f>SUM(D309-D310)</f>
        <v>64762206.67</v>
      </c>
      <c r="E311" s="87">
        <f>SUM(E309-E310)</f>
        <v>65727210.47999996</v>
      </c>
      <c r="F311" s="82">
        <f>SUM(E311/D311*100)</f>
        <v>101.49007246605602</v>
      </c>
    </row>
    <row r="312" spans="1:6" s="4" customFormat="1" ht="15.75" customHeight="1" thickBot="1">
      <c r="A312" s="180"/>
      <c r="B312" s="124"/>
      <c r="C312" s="88"/>
      <c r="D312" s="88"/>
      <c r="E312" s="88"/>
      <c r="F312" s="89"/>
    </row>
    <row r="313" spans="1:6" s="4" customFormat="1" ht="15.75" customHeight="1">
      <c r="A313" s="195"/>
      <c r="B313" s="125" t="s">
        <v>45</v>
      </c>
      <c r="C313" s="56">
        <f>SUM(C79,C235,C240,C311,)</f>
        <v>184544600</v>
      </c>
      <c r="D313" s="56">
        <f>SUM(D79,D235,D240,D311,)</f>
        <v>227082014.67000002</v>
      </c>
      <c r="E313" s="56">
        <f>SUM(E79,E235,E240,E309,)</f>
        <v>520624594.55999994</v>
      </c>
      <c r="F313" s="90">
        <f>SUM(E313/D313*100)</f>
        <v>229.26720784848666</v>
      </c>
    </row>
    <row r="314" spans="1:6" s="4" customFormat="1" ht="15.75" customHeight="1" thickBot="1">
      <c r="A314" s="208"/>
      <c r="B314" s="109" t="s">
        <v>118</v>
      </c>
      <c r="C314" s="91">
        <v>0</v>
      </c>
      <c r="D314" s="91">
        <v>0</v>
      </c>
      <c r="E314" s="92">
        <f>SUM(E310)</f>
        <v>267701165.38</v>
      </c>
      <c r="F314" s="93" t="s">
        <v>83</v>
      </c>
    </row>
    <row r="315" spans="1:6" s="11" customFormat="1" ht="15.75" customHeight="1" thickBot="1">
      <c r="A315" s="213" t="s">
        <v>464</v>
      </c>
      <c r="B315" s="126" t="s">
        <v>46</v>
      </c>
      <c r="C315" s="96">
        <f>SUM(C313:C314)</f>
        <v>184544600</v>
      </c>
      <c r="D315" s="96">
        <f>SUM(D313:D314)</f>
        <v>227082014.67000002</v>
      </c>
      <c r="E315" s="96">
        <f>SUM(E313-E314)</f>
        <v>252923429.17999995</v>
      </c>
      <c r="F315" s="82">
        <f>SUM(E315/D315*100)</f>
        <v>111.37977155414671</v>
      </c>
    </row>
    <row r="316" spans="1:6" s="11" customFormat="1" ht="15.75" customHeight="1">
      <c r="A316" s="214"/>
      <c r="B316" s="215"/>
      <c r="C316" s="71"/>
      <c r="D316" s="71"/>
      <c r="E316" s="71"/>
      <c r="F316" s="216"/>
    </row>
    <row r="317" spans="1:6" s="1" customFormat="1" ht="15.75" customHeight="1">
      <c r="A317" s="217"/>
      <c r="B317" s="127"/>
      <c r="C317" s="94"/>
      <c r="D317" s="94"/>
      <c r="E317" s="94"/>
      <c r="F317" s="95"/>
    </row>
    <row r="318" spans="1:6" s="1" customFormat="1" ht="15.75" customHeight="1" thickBot="1">
      <c r="A318" s="218"/>
      <c r="B318" s="219" t="s">
        <v>847</v>
      </c>
      <c r="C318" s="220"/>
      <c r="D318" s="220"/>
      <c r="E318" s="220"/>
      <c r="F318" s="221"/>
    </row>
    <row r="319" spans="1:6" ht="15.75" customHeight="1">
      <c r="A319" s="347" t="s">
        <v>170</v>
      </c>
      <c r="B319" s="107" t="s">
        <v>75</v>
      </c>
      <c r="C319" s="56" t="s">
        <v>82</v>
      </c>
      <c r="D319" s="56" t="s">
        <v>16</v>
      </c>
      <c r="E319" s="56" t="s">
        <v>4</v>
      </c>
      <c r="F319" s="57" t="s">
        <v>17</v>
      </c>
    </row>
    <row r="320" spans="1:6" ht="15.75" customHeight="1" thickBot="1">
      <c r="A320" s="208"/>
      <c r="B320" s="108"/>
      <c r="C320" s="58"/>
      <c r="D320" s="58"/>
      <c r="E320" s="58"/>
      <c r="F320" s="59"/>
    </row>
    <row r="321" spans="1:6" ht="15.75" customHeight="1" thickBot="1">
      <c r="A321" s="194"/>
      <c r="B321" s="187" t="s">
        <v>88</v>
      </c>
      <c r="C321" s="188" t="s">
        <v>18</v>
      </c>
      <c r="D321" s="188"/>
      <c r="E321" s="188"/>
      <c r="F321" s="189"/>
    </row>
    <row r="322" spans="1:6" ht="15.75" customHeight="1" thickBot="1">
      <c r="A322" s="258">
        <v>1014</v>
      </c>
      <c r="B322" s="118" t="s">
        <v>47</v>
      </c>
      <c r="C322" s="104">
        <f>SUM(C323:C327)</f>
        <v>307000</v>
      </c>
      <c r="D322" s="104">
        <f>SUM(D323:D327)</f>
        <v>307000</v>
      </c>
      <c r="E322" s="104">
        <f>SUM(E323:E327)</f>
        <v>228771.65000000002</v>
      </c>
      <c r="F322" s="105">
        <f>SUM(E322/D322*100)</f>
        <v>74.51845276872965</v>
      </c>
    </row>
    <row r="323" spans="1:6" s="8" customFormat="1" ht="15.75" customHeight="1">
      <c r="A323" s="200"/>
      <c r="B323" s="119" t="s">
        <v>278</v>
      </c>
      <c r="C323" s="101">
        <v>237000</v>
      </c>
      <c r="D323" s="101">
        <v>237000</v>
      </c>
      <c r="E323" s="101">
        <v>179343.95</v>
      </c>
      <c r="F323" s="103"/>
    </row>
    <row r="324" spans="1:6" s="8" customFormat="1" ht="15.75" customHeight="1">
      <c r="A324" s="202"/>
      <c r="B324" s="128" t="s">
        <v>696</v>
      </c>
      <c r="C324" s="129">
        <v>70000</v>
      </c>
      <c r="D324" s="129">
        <v>70000</v>
      </c>
      <c r="E324" s="129">
        <v>37364</v>
      </c>
      <c r="F324" s="102"/>
    </row>
    <row r="325" spans="1:6" s="8" customFormat="1" ht="15.75" customHeight="1">
      <c r="A325" s="196"/>
      <c r="B325" s="132" t="s">
        <v>697</v>
      </c>
      <c r="C325" s="130">
        <v>0</v>
      </c>
      <c r="D325" s="130">
        <v>0</v>
      </c>
      <c r="E325" s="130">
        <v>3799.4</v>
      </c>
      <c r="F325" s="134"/>
    </row>
    <row r="326" spans="1:6" s="8" customFormat="1" ht="15.75" customHeight="1">
      <c r="A326" s="202"/>
      <c r="B326" s="132" t="s">
        <v>698</v>
      </c>
      <c r="C326" s="129">
        <v>0</v>
      </c>
      <c r="D326" s="129">
        <v>0</v>
      </c>
      <c r="E326" s="129">
        <v>5408.7</v>
      </c>
      <c r="F326" s="134"/>
    </row>
    <row r="327" spans="1:6" s="8" customFormat="1" ht="15.75" customHeight="1" thickBot="1">
      <c r="A327" s="201"/>
      <c r="B327" s="132" t="s">
        <v>699</v>
      </c>
      <c r="C327" s="100">
        <v>0</v>
      </c>
      <c r="D327" s="100">
        <v>0</v>
      </c>
      <c r="E327" s="100">
        <v>2855.6</v>
      </c>
      <c r="F327" s="102"/>
    </row>
    <row r="328" spans="1:6" ht="15.75" customHeight="1" thickBot="1">
      <c r="A328" s="199">
        <v>1031</v>
      </c>
      <c r="B328" s="118" t="s">
        <v>48</v>
      </c>
      <c r="C328" s="104">
        <f>SUM(C329:C330)</f>
        <v>10000</v>
      </c>
      <c r="D328" s="104">
        <f>SUM(D329:D330)</f>
        <v>45400</v>
      </c>
      <c r="E328" s="104">
        <f>SUM(E329:E330)</f>
        <v>44594</v>
      </c>
      <c r="F328" s="105">
        <f>SUM(E328/D328*100)</f>
        <v>98.22466960352423</v>
      </c>
    </row>
    <row r="329" spans="1:6" s="8" customFormat="1" ht="15.75" customHeight="1">
      <c r="A329" s="181"/>
      <c r="B329" s="119" t="s">
        <v>279</v>
      </c>
      <c r="C329" s="101">
        <v>10000</v>
      </c>
      <c r="D329" s="101">
        <v>10000</v>
      </c>
      <c r="E329" s="101">
        <v>9194</v>
      </c>
      <c r="F329" s="103"/>
    </row>
    <row r="330" spans="1:6" s="8" customFormat="1" ht="15.75" customHeight="1" thickBot="1">
      <c r="A330" s="184"/>
      <c r="B330" s="113" t="s">
        <v>461</v>
      </c>
      <c r="C330" s="100">
        <v>0</v>
      </c>
      <c r="D330" s="100">
        <v>35400</v>
      </c>
      <c r="E330" s="100">
        <v>35400</v>
      </c>
      <c r="F330" s="102"/>
    </row>
    <row r="331" spans="1:6" ht="15.75" customHeight="1" thickBot="1">
      <c r="A331" s="199">
        <v>1036</v>
      </c>
      <c r="B331" s="118" t="s">
        <v>84</v>
      </c>
      <c r="C331" s="104">
        <f>SUM(C332:C333)</f>
        <v>32000</v>
      </c>
      <c r="D331" s="104">
        <f>SUM(D332:D333)</f>
        <v>1820573</v>
      </c>
      <c r="E331" s="104">
        <f>SUM(E332:E333)</f>
        <v>1820573</v>
      </c>
      <c r="F331" s="105">
        <f>SUM(E331/D331*100)</f>
        <v>100</v>
      </c>
    </row>
    <row r="332" spans="1:6" ht="15.75" customHeight="1">
      <c r="A332" s="195"/>
      <c r="B332" s="111" t="s">
        <v>280</v>
      </c>
      <c r="C332" s="64">
        <v>32000</v>
      </c>
      <c r="D332" s="64">
        <v>32000</v>
      </c>
      <c r="E332" s="64">
        <v>32000</v>
      </c>
      <c r="F332" s="65"/>
    </row>
    <row r="333" spans="1:6" ht="15.75" customHeight="1" thickBot="1">
      <c r="A333" s="197"/>
      <c r="B333" s="114" t="s">
        <v>281</v>
      </c>
      <c r="C333" s="67">
        <v>0</v>
      </c>
      <c r="D333" s="67">
        <v>1788573</v>
      </c>
      <c r="E333" s="67">
        <v>1788573</v>
      </c>
      <c r="F333" s="68"/>
    </row>
    <row r="334" spans="1:6" ht="15.75" customHeight="1" thickBot="1">
      <c r="A334" s="199">
        <v>1037</v>
      </c>
      <c r="B334" s="118" t="s">
        <v>92</v>
      </c>
      <c r="C334" s="104">
        <f>SUM(C335)</f>
        <v>10000</v>
      </c>
      <c r="D334" s="104">
        <f>SUM(D335)</f>
        <v>10000</v>
      </c>
      <c r="E334" s="104">
        <f>SUM(E335)</f>
        <v>10000</v>
      </c>
      <c r="F334" s="105">
        <f>SUM(E334/D334*100)</f>
        <v>100</v>
      </c>
    </row>
    <row r="335" spans="1:6" s="8" customFormat="1" ht="15.75" customHeight="1" thickBot="1">
      <c r="A335" s="183"/>
      <c r="B335" s="128" t="s">
        <v>282</v>
      </c>
      <c r="C335" s="129">
        <v>10000</v>
      </c>
      <c r="D335" s="129">
        <v>10000</v>
      </c>
      <c r="E335" s="129">
        <v>10000</v>
      </c>
      <c r="F335" s="102"/>
    </row>
    <row r="336" spans="1:6" ht="15.75" customHeight="1" thickBot="1">
      <c r="A336" s="199">
        <v>2141</v>
      </c>
      <c r="B336" s="118" t="s">
        <v>141</v>
      </c>
      <c r="C336" s="104">
        <f>SUM(C337:C339)</f>
        <v>1181000</v>
      </c>
      <c r="D336" s="104">
        <f>SUM(D337:D339)</f>
        <v>1469500</v>
      </c>
      <c r="E336" s="104">
        <f>SUM(E337:E339)</f>
        <v>1384897.0699999998</v>
      </c>
      <c r="F336" s="105">
        <f>SUM(E336/D336*100)</f>
        <v>94.24274038788703</v>
      </c>
    </row>
    <row r="337" spans="1:6" s="8" customFormat="1" ht="15.75" customHeight="1">
      <c r="A337" s="181"/>
      <c r="B337" s="119" t="s">
        <v>283</v>
      </c>
      <c r="C337" s="101">
        <v>1181000</v>
      </c>
      <c r="D337" s="101">
        <v>1223500</v>
      </c>
      <c r="E337" s="101">
        <v>1189519.71</v>
      </c>
      <c r="F337" s="103"/>
    </row>
    <row r="338" spans="1:6" s="8" customFormat="1" ht="15.75" customHeight="1">
      <c r="A338" s="181"/>
      <c r="B338" s="132" t="s">
        <v>284</v>
      </c>
      <c r="C338" s="130">
        <v>0</v>
      </c>
      <c r="D338" s="130">
        <v>246000</v>
      </c>
      <c r="E338" s="130">
        <v>191642.36</v>
      </c>
      <c r="F338" s="103"/>
    </row>
    <row r="339" spans="1:6" s="8" customFormat="1" ht="15.75" customHeight="1" thickBot="1">
      <c r="A339" s="223"/>
      <c r="B339" s="132" t="s">
        <v>700</v>
      </c>
      <c r="C339" s="130">
        <v>0</v>
      </c>
      <c r="D339" s="130">
        <v>0</v>
      </c>
      <c r="E339" s="130">
        <v>3735</v>
      </c>
      <c r="F339" s="103"/>
    </row>
    <row r="340" spans="1:6" ht="15.75" customHeight="1" thickBot="1">
      <c r="A340" s="199">
        <v>2143</v>
      </c>
      <c r="B340" s="118" t="s">
        <v>97</v>
      </c>
      <c r="C340" s="104">
        <f>SUM(C341:C342)</f>
        <v>80000</v>
      </c>
      <c r="D340" s="104">
        <f>SUM(D341:D342)</f>
        <v>50000</v>
      </c>
      <c r="E340" s="104">
        <f>SUM(E341:E342)</f>
        <v>44107.5</v>
      </c>
      <c r="F340" s="105">
        <f>SUM(E340/D340*100)</f>
        <v>88.215</v>
      </c>
    </row>
    <row r="341" spans="1:6" s="8" customFormat="1" ht="15.75" customHeight="1">
      <c r="A341" s="223"/>
      <c r="B341" s="119" t="s">
        <v>465</v>
      </c>
      <c r="C341" s="101">
        <v>50000</v>
      </c>
      <c r="D341" s="101">
        <v>50000</v>
      </c>
      <c r="E341" s="101">
        <v>44107.5</v>
      </c>
      <c r="F341" s="103"/>
    </row>
    <row r="342" spans="1:6" s="8" customFormat="1" ht="15.75" customHeight="1" thickBot="1">
      <c r="A342" s="184"/>
      <c r="B342" s="113" t="s">
        <v>701</v>
      </c>
      <c r="C342" s="100">
        <v>30000</v>
      </c>
      <c r="D342" s="100">
        <v>0</v>
      </c>
      <c r="E342" s="100">
        <v>0</v>
      </c>
      <c r="F342" s="102"/>
    </row>
    <row r="343" spans="1:253" ht="15.75" customHeight="1" thickBot="1">
      <c r="A343" s="199">
        <v>2212</v>
      </c>
      <c r="B343" s="118" t="s">
        <v>49</v>
      </c>
      <c r="C343" s="104">
        <f>SUM(C344:C377)</f>
        <v>3619300</v>
      </c>
      <c r="D343" s="104">
        <f>SUM(D344:D377)</f>
        <v>9286748</v>
      </c>
      <c r="E343" s="104">
        <f>SUM(E344:E377)</f>
        <v>8540966.74</v>
      </c>
      <c r="F343" s="105">
        <f>SUM(E343/D343*100)</f>
        <v>91.9694034984044</v>
      </c>
      <c r="IS343" s="222">
        <f>SUM(C343:IR343)</f>
        <v>21447106.7094035</v>
      </c>
    </row>
    <row r="344" spans="1:6" s="8" customFormat="1" ht="15.75" customHeight="1">
      <c r="A344" s="181"/>
      <c r="B344" s="119" t="s">
        <v>466</v>
      </c>
      <c r="C344" s="101">
        <v>0</v>
      </c>
      <c r="D344" s="101">
        <v>30000</v>
      </c>
      <c r="E344" s="101">
        <v>17944.3</v>
      </c>
      <c r="F344" s="103"/>
    </row>
    <row r="345" spans="1:6" s="8" customFormat="1" ht="15.75" customHeight="1">
      <c r="A345" s="181"/>
      <c r="B345" s="119" t="s">
        <v>467</v>
      </c>
      <c r="C345" s="101">
        <v>0</v>
      </c>
      <c r="D345" s="101">
        <v>20000</v>
      </c>
      <c r="E345" s="101">
        <v>20000</v>
      </c>
      <c r="F345" s="103"/>
    </row>
    <row r="346" spans="1:6" s="8" customFormat="1" ht="15.75" customHeight="1">
      <c r="A346" s="223"/>
      <c r="B346" s="132" t="s">
        <v>285</v>
      </c>
      <c r="C346" s="130">
        <v>1300</v>
      </c>
      <c r="D346" s="130">
        <v>1300</v>
      </c>
      <c r="E346" s="130">
        <v>0</v>
      </c>
      <c r="F346" s="103"/>
    </row>
    <row r="347" spans="1:6" s="8" customFormat="1" ht="15.75" customHeight="1">
      <c r="A347" s="223"/>
      <c r="B347" s="132" t="s">
        <v>286</v>
      </c>
      <c r="C347" s="130">
        <v>0</v>
      </c>
      <c r="D347" s="130">
        <v>51000</v>
      </c>
      <c r="E347" s="130">
        <v>0</v>
      </c>
      <c r="F347" s="103"/>
    </row>
    <row r="348" spans="1:6" s="8" customFormat="1" ht="15.75" customHeight="1">
      <c r="A348" s="223"/>
      <c r="B348" s="119" t="s">
        <v>717</v>
      </c>
      <c r="C348" s="101">
        <v>0</v>
      </c>
      <c r="D348" s="130">
        <v>0</v>
      </c>
      <c r="E348" s="101">
        <v>66094</v>
      </c>
      <c r="F348" s="103"/>
    </row>
    <row r="349" spans="1:6" s="8" customFormat="1" ht="15.75" customHeight="1">
      <c r="A349" s="223"/>
      <c r="B349" s="119" t="s">
        <v>716</v>
      </c>
      <c r="C349" s="101">
        <v>0</v>
      </c>
      <c r="D349" s="130">
        <v>0</v>
      </c>
      <c r="E349" s="101">
        <v>43451.1</v>
      </c>
      <c r="F349" s="103"/>
    </row>
    <row r="350" spans="1:6" s="8" customFormat="1" ht="15.75" customHeight="1">
      <c r="A350" s="223"/>
      <c r="B350" s="119" t="s">
        <v>708</v>
      </c>
      <c r="C350" s="101">
        <v>0</v>
      </c>
      <c r="D350" s="130">
        <v>314500</v>
      </c>
      <c r="E350" s="101">
        <v>108731</v>
      </c>
      <c r="F350" s="103"/>
    </row>
    <row r="351" spans="1:6" s="8" customFormat="1" ht="15.75" customHeight="1">
      <c r="A351" s="223"/>
      <c r="B351" s="119" t="s">
        <v>710</v>
      </c>
      <c r="C351" s="101">
        <v>0</v>
      </c>
      <c r="D351" s="130">
        <v>78000</v>
      </c>
      <c r="E351" s="101">
        <v>7500</v>
      </c>
      <c r="F351" s="103"/>
    </row>
    <row r="352" spans="1:6" s="8" customFormat="1" ht="15.75" customHeight="1">
      <c r="A352" s="223"/>
      <c r="B352" s="119" t="s">
        <v>709</v>
      </c>
      <c r="C352" s="101">
        <v>0</v>
      </c>
      <c r="D352" s="130">
        <v>100000</v>
      </c>
      <c r="E352" s="101">
        <v>125235</v>
      </c>
      <c r="F352" s="103"/>
    </row>
    <row r="353" spans="1:6" s="8" customFormat="1" ht="15.75" customHeight="1">
      <c r="A353" s="223"/>
      <c r="B353" s="119" t="s">
        <v>711</v>
      </c>
      <c r="C353" s="101">
        <v>0</v>
      </c>
      <c r="D353" s="130">
        <v>122000</v>
      </c>
      <c r="E353" s="101">
        <v>110591</v>
      </c>
      <c r="F353" s="103"/>
    </row>
    <row r="354" spans="1:6" s="8" customFormat="1" ht="15.75" customHeight="1">
      <c r="A354" s="223"/>
      <c r="B354" s="119" t="s">
        <v>712</v>
      </c>
      <c r="C354" s="101">
        <v>0</v>
      </c>
      <c r="D354" s="130">
        <v>21000</v>
      </c>
      <c r="E354" s="101">
        <v>20328</v>
      </c>
      <c r="F354" s="103"/>
    </row>
    <row r="355" spans="1:6" s="8" customFormat="1" ht="15.75" customHeight="1">
      <c r="A355" s="223"/>
      <c r="B355" s="119" t="s">
        <v>713</v>
      </c>
      <c r="C355" s="101">
        <v>0</v>
      </c>
      <c r="D355" s="130">
        <v>6000</v>
      </c>
      <c r="E355" s="101">
        <v>5324</v>
      </c>
      <c r="F355" s="103"/>
    </row>
    <row r="356" spans="1:6" s="8" customFormat="1" ht="15.75" customHeight="1">
      <c r="A356" s="223"/>
      <c r="B356" s="119" t="s">
        <v>714</v>
      </c>
      <c r="C356" s="101">
        <v>0</v>
      </c>
      <c r="D356" s="130">
        <v>100000</v>
      </c>
      <c r="E356" s="101">
        <v>95348</v>
      </c>
      <c r="F356" s="103"/>
    </row>
    <row r="357" spans="1:6" s="8" customFormat="1" ht="15.75" customHeight="1">
      <c r="A357" s="223"/>
      <c r="B357" s="119" t="s">
        <v>715</v>
      </c>
      <c r="C357" s="101">
        <v>0</v>
      </c>
      <c r="D357" s="130">
        <v>43000</v>
      </c>
      <c r="E357" s="101">
        <v>42834</v>
      </c>
      <c r="F357" s="103"/>
    </row>
    <row r="358" spans="1:6" s="8" customFormat="1" ht="15.75" customHeight="1">
      <c r="A358" s="223"/>
      <c r="B358" s="119" t="s">
        <v>287</v>
      </c>
      <c r="C358" s="101">
        <v>0</v>
      </c>
      <c r="D358" s="130">
        <v>72000</v>
      </c>
      <c r="E358" s="101">
        <v>7000</v>
      </c>
      <c r="F358" s="103"/>
    </row>
    <row r="359" spans="1:6" s="8" customFormat="1" ht="15.75" customHeight="1">
      <c r="A359" s="223"/>
      <c r="B359" s="132" t="s">
        <v>288</v>
      </c>
      <c r="C359" s="130">
        <v>0</v>
      </c>
      <c r="D359" s="130">
        <v>420000</v>
      </c>
      <c r="E359" s="130">
        <v>324728</v>
      </c>
      <c r="F359" s="103"/>
    </row>
    <row r="360" spans="1:6" s="8" customFormat="1" ht="15.75" customHeight="1">
      <c r="A360" s="223"/>
      <c r="B360" s="132" t="s">
        <v>468</v>
      </c>
      <c r="C360" s="130">
        <v>0</v>
      </c>
      <c r="D360" s="130">
        <v>8000</v>
      </c>
      <c r="E360" s="130">
        <v>7719.5</v>
      </c>
      <c r="F360" s="103"/>
    </row>
    <row r="361" spans="1:6" s="8" customFormat="1" ht="15.75" customHeight="1">
      <c r="A361" s="223"/>
      <c r="B361" s="132" t="s">
        <v>289</v>
      </c>
      <c r="C361" s="130">
        <v>0</v>
      </c>
      <c r="D361" s="130">
        <v>475000</v>
      </c>
      <c r="E361" s="130">
        <v>440968.68</v>
      </c>
      <c r="F361" s="103"/>
    </row>
    <row r="362" spans="1:6" s="8" customFormat="1" ht="15.75" customHeight="1">
      <c r="A362" s="223"/>
      <c r="B362" s="132" t="s">
        <v>470</v>
      </c>
      <c r="C362" s="130">
        <v>0</v>
      </c>
      <c r="D362" s="130">
        <v>712948</v>
      </c>
      <c r="E362" s="130">
        <v>712497.36</v>
      </c>
      <c r="F362" s="103"/>
    </row>
    <row r="363" spans="1:6" s="8" customFormat="1" ht="15.75" customHeight="1">
      <c r="A363" s="223"/>
      <c r="B363" s="132" t="s">
        <v>707</v>
      </c>
      <c r="C363" s="130">
        <v>0</v>
      </c>
      <c r="D363" s="130">
        <v>0</v>
      </c>
      <c r="E363" s="130">
        <v>-6535</v>
      </c>
      <c r="F363" s="103"/>
    </row>
    <row r="364" spans="1:6" s="8" customFormat="1" ht="15.75" customHeight="1">
      <c r="A364" s="223"/>
      <c r="B364" s="132" t="s">
        <v>706</v>
      </c>
      <c r="C364" s="130">
        <v>0</v>
      </c>
      <c r="D364" s="130">
        <v>185500</v>
      </c>
      <c r="E364" s="130">
        <v>185493</v>
      </c>
      <c r="F364" s="103"/>
    </row>
    <row r="365" spans="1:6" s="8" customFormat="1" ht="15.75" customHeight="1">
      <c r="A365" s="223"/>
      <c r="B365" s="132" t="s">
        <v>471</v>
      </c>
      <c r="C365" s="130">
        <v>0</v>
      </c>
      <c r="D365" s="130">
        <v>519000</v>
      </c>
      <c r="E365" s="130">
        <v>604286.85</v>
      </c>
      <c r="F365" s="103"/>
    </row>
    <row r="366" spans="1:6" s="8" customFormat="1" ht="15.75" customHeight="1">
      <c r="A366" s="223"/>
      <c r="B366" s="132" t="s">
        <v>472</v>
      </c>
      <c r="C366" s="130">
        <v>0</v>
      </c>
      <c r="D366" s="130">
        <v>3112000</v>
      </c>
      <c r="E366" s="130">
        <v>3109499.14</v>
      </c>
      <c r="F366" s="103"/>
    </row>
    <row r="367" spans="1:6" s="8" customFormat="1" ht="15.75" customHeight="1">
      <c r="A367" s="223"/>
      <c r="B367" s="132" t="s">
        <v>473</v>
      </c>
      <c r="C367" s="130">
        <v>0</v>
      </c>
      <c r="D367" s="130">
        <v>9500</v>
      </c>
      <c r="E367" s="130">
        <v>9430</v>
      </c>
      <c r="F367" s="103"/>
    </row>
    <row r="368" spans="1:6" s="8" customFormat="1" ht="15.75" customHeight="1">
      <c r="A368" s="223"/>
      <c r="B368" s="132" t="s">
        <v>469</v>
      </c>
      <c r="C368" s="130">
        <v>0</v>
      </c>
      <c r="D368" s="130">
        <v>100000</v>
      </c>
      <c r="E368" s="130">
        <v>36300</v>
      </c>
      <c r="F368" s="103"/>
    </row>
    <row r="369" spans="1:6" s="8" customFormat="1" ht="15.75" customHeight="1">
      <c r="A369" s="223"/>
      <c r="B369" s="132" t="s">
        <v>705</v>
      </c>
      <c r="C369" s="130">
        <v>0</v>
      </c>
      <c r="D369" s="130">
        <v>30000</v>
      </c>
      <c r="E369" s="130">
        <v>29995.9</v>
      </c>
      <c r="F369" s="103"/>
    </row>
    <row r="370" spans="1:6" s="8" customFormat="1" ht="15.75" customHeight="1">
      <c r="A370" s="223"/>
      <c r="B370" s="132" t="s">
        <v>704</v>
      </c>
      <c r="C370" s="130">
        <v>0</v>
      </c>
      <c r="D370" s="130">
        <v>140000</v>
      </c>
      <c r="E370" s="130">
        <v>36300</v>
      </c>
      <c r="F370" s="103"/>
    </row>
    <row r="371" spans="1:6" s="8" customFormat="1" ht="15.75" customHeight="1">
      <c r="A371" s="223"/>
      <c r="B371" s="132" t="s">
        <v>703</v>
      </c>
      <c r="C371" s="130">
        <v>0</v>
      </c>
      <c r="D371" s="130">
        <v>147000</v>
      </c>
      <c r="E371" s="130">
        <v>0</v>
      </c>
      <c r="F371" s="103"/>
    </row>
    <row r="372" spans="1:6" s="8" customFormat="1" ht="15.75" customHeight="1">
      <c r="A372" s="223"/>
      <c r="B372" s="132" t="s">
        <v>702</v>
      </c>
      <c r="C372" s="130">
        <v>0</v>
      </c>
      <c r="D372" s="130">
        <v>11000</v>
      </c>
      <c r="E372" s="130">
        <v>11000</v>
      </c>
      <c r="F372" s="103"/>
    </row>
    <row r="373" spans="1:6" s="8" customFormat="1" ht="15.75" customHeight="1">
      <c r="A373" s="223"/>
      <c r="B373" s="132" t="s">
        <v>290</v>
      </c>
      <c r="C373" s="130">
        <v>3618000</v>
      </c>
      <c r="D373" s="130">
        <v>2458000</v>
      </c>
      <c r="E373" s="130">
        <v>2118521.24</v>
      </c>
      <c r="F373" s="103"/>
    </row>
    <row r="374" spans="1:6" s="8" customFormat="1" ht="15.75" customHeight="1">
      <c r="A374" s="223"/>
      <c r="B374" s="132" t="s">
        <v>291</v>
      </c>
      <c r="C374" s="130">
        <v>0</v>
      </c>
      <c r="D374" s="130">
        <v>0</v>
      </c>
      <c r="E374" s="130">
        <v>26952.75</v>
      </c>
      <c r="F374" s="103"/>
    </row>
    <row r="375" spans="1:6" s="8" customFormat="1" ht="15.75" customHeight="1">
      <c r="A375" s="223"/>
      <c r="B375" s="132" t="s">
        <v>292</v>
      </c>
      <c r="C375" s="130">
        <v>0</v>
      </c>
      <c r="D375" s="130">
        <v>0</v>
      </c>
      <c r="E375" s="130">
        <v>45828.75</v>
      </c>
      <c r="F375" s="103"/>
    </row>
    <row r="376" spans="1:6" s="8" customFormat="1" ht="15.75" customHeight="1">
      <c r="A376" s="223"/>
      <c r="B376" s="132" t="s">
        <v>293</v>
      </c>
      <c r="C376" s="130">
        <v>0</v>
      </c>
      <c r="D376" s="130">
        <v>0</v>
      </c>
      <c r="E376" s="130">
        <v>34570.91</v>
      </c>
      <c r="F376" s="103"/>
    </row>
    <row r="377" spans="1:6" s="8" customFormat="1" ht="15.75" customHeight="1" thickBot="1">
      <c r="A377" s="184"/>
      <c r="B377" s="113" t="s">
        <v>294</v>
      </c>
      <c r="C377" s="100">
        <v>0</v>
      </c>
      <c r="D377" s="100">
        <v>0</v>
      </c>
      <c r="E377" s="100">
        <v>143029.26</v>
      </c>
      <c r="F377" s="102"/>
    </row>
    <row r="378" spans="1:6" ht="15.75" customHeight="1" thickBot="1">
      <c r="A378" s="199">
        <v>2219</v>
      </c>
      <c r="B378" s="118" t="s">
        <v>142</v>
      </c>
      <c r="C378" s="104">
        <f>SUM(C379)</f>
        <v>0</v>
      </c>
      <c r="D378" s="104">
        <f>SUM(D379)</f>
        <v>329300</v>
      </c>
      <c r="E378" s="104">
        <f>SUM(E379)</f>
        <v>328454</v>
      </c>
      <c r="F378" s="105">
        <f>SUM(E378/D378*100)</f>
        <v>99.74309140601275</v>
      </c>
    </row>
    <row r="379" spans="1:6" ht="15.75" customHeight="1" thickBot="1">
      <c r="A379" s="194"/>
      <c r="B379" s="122" t="s">
        <v>295</v>
      </c>
      <c r="C379" s="81">
        <v>0</v>
      </c>
      <c r="D379" s="81">
        <v>329300</v>
      </c>
      <c r="E379" s="81">
        <v>328454</v>
      </c>
      <c r="F379" s="68"/>
    </row>
    <row r="380" spans="1:6" ht="15.75" customHeight="1" thickBot="1">
      <c r="A380" s="199">
        <v>2221</v>
      </c>
      <c r="B380" s="118" t="s">
        <v>101</v>
      </c>
      <c r="C380" s="104">
        <f>SUM(C381)</f>
        <v>1395000</v>
      </c>
      <c r="D380" s="104">
        <f>SUM(D381)</f>
        <v>1395000</v>
      </c>
      <c r="E380" s="104">
        <f>SUM(E381)</f>
        <v>1265180.76</v>
      </c>
      <c r="F380" s="105">
        <f>SUM(E380/D380*100)</f>
        <v>90.69396129032258</v>
      </c>
    </row>
    <row r="381" spans="1:6" s="8" customFormat="1" ht="15.75" customHeight="1" thickBot="1">
      <c r="A381" s="183"/>
      <c r="B381" s="128" t="s">
        <v>296</v>
      </c>
      <c r="C381" s="129">
        <v>1395000</v>
      </c>
      <c r="D381" s="129">
        <v>1395000</v>
      </c>
      <c r="E381" s="129">
        <v>1265180.76</v>
      </c>
      <c r="F381" s="102"/>
    </row>
    <row r="382" spans="1:6" ht="15.75" customHeight="1" thickBot="1">
      <c r="A382" s="199">
        <v>2223</v>
      </c>
      <c r="B382" s="118" t="s">
        <v>50</v>
      </c>
      <c r="C382" s="104">
        <f>SUM(C383)</f>
        <v>90000</v>
      </c>
      <c r="D382" s="104">
        <f>SUM(D383)</f>
        <v>90000</v>
      </c>
      <c r="E382" s="104">
        <f>SUM(E383)</f>
        <v>57616</v>
      </c>
      <c r="F382" s="105">
        <f>SUM(E382/D382*100)</f>
        <v>64.01777777777778</v>
      </c>
    </row>
    <row r="383" spans="1:6" s="8" customFormat="1" ht="15.75" customHeight="1" thickBot="1">
      <c r="A383" s="183"/>
      <c r="B383" s="128" t="s">
        <v>297</v>
      </c>
      <c r="C383" s="129">
        <v>90000</v>
      </c>
      <c r="D383" s="129">
        <v>90000</v>
      </c>
      <c r="E383" s="129">
        <v>57616</v>
      </c>
      <c r="F383" s="102"/>
    </row>
    <row r="384" spans="1:6" ht="15.75" customHeight="1" thickBot="1">
      <c r="A384" s="199">
        <v>2229</v>
      </c>
      <c r="B384" s="118" t="s">
        <v>104</v>
      </c>
      <c r="C384" s="104">
        <f>SUM(C385:C386)</f>
        <v>263700</v>
      </c>
      <c r="D384" s="104">
        <f>SUM(D385:D386)</f>
        <v>263700</v>
      </c>
      <c r="E384" s="104">
        <f>SUM(E385:E386)</f>
        <v>210132</v>
      </c>
      <c r="F384" s="105">
        <f>SUM(E384/D384*100)</f>
        <v>79.68600682593858</v>
      </c>
    </row>
    <row r="385" spans="1:6" s="8" customFormat="1" ht="15.75" customHeight="1">
      <c r="A385" s="181"/>
      <c r="B385" s="119" t="s">
        <v>298</v>
      </c>
      <c r="C385" s="101">
        <v>243700</v>
      </c>
      <c r="D385" s="101">
        <v>243700</v>
      </c>
      <c r="E385" s="101">
        <v>210132</v>
      </c>
      <c r="F385" s="103"/>
    </row>
    <row r="386" spans="1:6" s="8" customFormat="1" ht="15.75" customHeight="1" thickBot="1">
      <c r="A386" s="184"/>
      <c r="B386" s="113" t="s">
        <v>474</v>
      </c>
      <c r="C386" s="100">
        <v>20000</v>
      </c>
      <c r="D386" s="100">
        <v>20000</v>
      </c>
      <c r="E386" s="100">
        <v>0</v>
      </c>
      <c r="F386" s="102"/>
    </row>
    <row r="387" spans="1:6" ht="15.75" customHeight="1" thickBot="1">
      <c r="A387" s="199">
        <v>2299</v>
      </c>
      <c r="B387" s="118" t="s">
        <v>133</v>
      </c>
      <c r="C387" s="104">
        <f>SUM(C388)</f>
        <v>5000</v>
      </c>
      <c r="D387" s="104">
        <f>SUM(D388)</f>
        <v>11000</v>
      </c>
      <c r="E387" s="104">
        <f>SUM(E388)</f>
        <v>8000</v>
      </c>
      <c r="F387" s="105">
        <f>SUM(E387/D387*100)</f>
        <v>72.72727272727273</v>
      </c>
    </row>
    <row r="388" spans="1:6" ht="15.75" customHeight="1" thickBot="1">
      <c r="A388" s="194"/>
      <c r="B388" s="122" t="s">
        <v>299</v>
      </c>
      <c r="C388" s="81">
        <v>5000</v>
      </c>
      <c r="D388" s="81">
        <v>11000</v>
      </c>
      <c r="E388" s="81">
        <v>8000</v>
      </c>
      <c r="F388" s="68"/>
    </row>
    <row r="389" spans="1:6" ht="15.75" customHeight="1" thickBot="1">
      <c r="A389" s="199">
        <v>2310</v>
      </c>
      <c r="B389" s="118" t="s">
        <v>51</v>
      </c>
      <c r="C389" s="104">
        <f>SUM(C390:C404)</f>
        <v>1205000</v>
      </c>
      <c r="D389" s="104">
        <f>SUM(D390:D404)</f>
        <v>8531508</v>
      </c>
      <c r="E389" s="104">
        <f>SUM(E390:E404)</f>
        <v>7501637.76</v>
      </c>
      <c r="F389" s="105">
        <f>SUM(E389/D389*100)</f>
        <v>87.9286259826516</v>
      </c>
    </row>
    <row r="390" spans="1:6" ht="15.75" customHeight="1">
      <c r="A390" s="195"/>
      <c r="B390" s="111" t="s">
        <v>484</v>
      </c>
      <c r="C390" s="64">
        <v>5000</v>
      </c>
      <c r="D390" s="64">
        <v>5000</v>
      </c>
      <c r="E390" s="64">
        <v>1095.26</v>
      </c>
      <c r="F390" s="65"/>
    </row>
    <row r="391" spans="1:6" ht="15.75" customHeight="1">
      <c r="A391" s="176"/>
      <c r="B391" s="112" t="s">
        <v>300</v>
      </c>
      <c r="C391" s="66">
        <v>1166200</v>
      </c>
      <c r="D391" s="66">
        <v>1166200</v>
      </c>
      <c r="E391" s="66">
        <v>1166200</v>
      </c>
      <c r="F391" s="65"/>
    </row>
    <row r="392" spans="1:6" ht="15.75" customHeight="1">
      <c r="A392" s="176"/>
      <c r="B392" s="112" t="s">
        <v>301</v>
      </c>
      <c r="C392" s="66">
        <v>33800</v>
      </c>
      <c r="D392" s="66">
        <v>33800</v>
      </c>
      <c r="E392" s="66">
        <v>0</v>
      </c>
      <c r="F392" s="65"/>
    </row>
    <row r="393" spans="1:6" ht="15.75" customHeight="1">
      <c r="A393" s="176"/>
      <c r="B393" s="112" t="s">
        <v>478</v>
      </c>
      <c r="C393" s="66">
        <v>0</v>
      </c>
      <c r="D393" s="66">
        <v>1000200</v>
      </c>
      <c r="E393" s="66">
        <v>1000200</v>
      </c>
      <c r="F393" s="65"/>
    </row>
    <row r="394" spans="1:6" ht="15.75" customHeight="1">
      <c r="A394" s="176"/>
      <c r="B394" s="112" t="s">
        <v>475</v>
      </c>
      <c r="C394" s="66">
        <v>0</v>
      </c>
      <c r="D394" s="66">
        <v>355104</v>
      </c>
      <c r="E394" s="66">
        <v>355104</v>
      </c>
      <c r="F394" s="65"/>
    </row>
    <row r="395" spans="1:6" ht="15.75" customHeight="1">
      <c r="A395" s="176"/>
      <c r="B395" s="112" t="s">
        <v>476</v>
      </c>
      <c r="C395" s="66">
        <v>0</v>
      </c>
      <c r="D395" s="66">
        <v>456363</v>
      </c>
      <c r="E395" s="66">
        <v>456363</v>
      </c>
      <c r="F395" s="65"/>
    </row>
    <row r="396" spans="1:6" ht="15.75" customHeight="1">
      <c r="A396" s="176"/>
      <c r="B396" s="112" t="s">
        <v>479</v>
      </c>
      <c r="C396" s="66">
        <v>0</v>
      </c>
      <c r="D396" s="66">
        <v>2159700</v>
      </c>
      <c r="E396" s="66">
        <v>2159700</v>
      </c>
      <c r="F396" s="65"/>
    </row>
    <row r="397" spans="1:6" ht="15.75" customHeight="1">
      <c r="A397" s="176"/>
      <c r="B397" s="112" t="s">
        <v>480</v>
      </c>
      <c r="C397" s="66">
        <v>0</v>
      </c>
      <c r="D397" s="66">
        <v>432585</v>
      </c>
      <c r="E397" s="66">
        <v>432585</v>
      </c>
      <c r="F397" s="65"/>
    </row>
    <row r="398" spans="1:6" ht="15.75" customHeight="1">
      <c r="A398" s="176"/>
      <c r="B398" s="112" t="s">
        <v>477</v>
      </c>
      <c r="C398" s="66">
        <v>0</v>
      </c>
      <c r="D398" s="66">
        <v>777000</v>
      </c>
      <c r="E398" s="66">
        <v>777000</v>
      </c>
      <c r="F398" s="65"/>
    </row>
    <row r="399" spans="1:6" ht="15.75" customHeight="1">
      <c r="A399" s="176"/>
      <c r="B399" s="112" t="s">
        <v>481</v>
      </c>
      <c r="C399" s="66">
        <v>0</v>
      </c>
      <c r="D399" s="66">
        <v>8000</v>
      </c>
      <c r="E399" s="66">
        <v>8000</v>
      </c>
      <c r="F399" s="65"/>
    </row>
    <row r="400" spans="1:6" ht="15.75" customHeight="1">
      <c r="A400" s="176"/>
      <c r="B400" s="112" t="s">
        <v>482</v>
      </c>
      <c r="C400" s="66">
        <v>0</v>
      </c>
      <c r="D400" s="66">
        <v>1095599</v>
      </c>
      <c r="E400" s="66">
        <v>1095599</v>
      </c>
      <c r="F400" s="65"/>
    </row>
    <row r="401" spans="1:6" ht="15.75" customHeight="1">
      <c r="A401" s="176"/>
      <c r="B401" s="112" t="s">
        <v>718</v>
      </c>
      <c r="C401" s="66">
        <v>0</v>
      </c>
      <c r="D401" s="66">
        <v>743449</v>
      </c>
      <c r="E401" s="66">
        <v>0</v>
      </c>
      <c r="F401" s="65"/>
    </row>
    <row r="402" spans="1:6" ht="15.75" customHeight="1">
      <c r="A402" s="176"/>
      <c r="B402" s="112" t="s">
        <v>483</v>
      </c>
      <c r="C402" s="66">
        <v>0</v>
      </c>
      <c r="D402" s="66">
        <v>45000</v>
      </c>
      <c r="E402" s="66">
        <v>45012</v>
      </c>
      <c r="F402" s="65"/>
    </row>
    <row r="403" spans="1:6" ht="15.75" customHeight="1">
      <c r="A403" s="176"/>
      <c r="B403" s="112" t="s">
        <v>485</v>
      </c>
      <c r="C403" s="66">
        <v>0</v>
      </c>
      <c r="D403" s="66">
        <v>7508</v>
      </c>
      <c r="E403" s="66">
        <v>4779.5</v>
      </c>
      <c r="F403" s="65"/>
    </row>
    <row r="404" spans="1:6" ht="15.75" customHeight="1" thickBot="1">
      <c r="A404" s="197"/>
      <c r="B404" s="114" t="s">
        <v>486</v>
      </c>
      <c r="C404" s="67">
        <v>0</v>
      </c>
      <c r="D404" s="67">
        <v>246000</v>
      </c>
      <c r="E404" s="67">
        <v>0</v>
      </c>
      <c r="F404" s="68"/>
    </row>
    <row r="405" spans="1:6" ht="15.75" customHeight="1" thickBot="1">
      <c r="A405" s="199">
        <v>2321</v>
      </c>
      <c r="B405" s="118" t="s">
        <v>85</v>
      </c>
      <c r="C405" s="104">
        <f>SUM(C406:C422)</f>
        <v>1200000</v>
      </c>
      <c r="D405" s="104">
        <f>SUM(D406:D422)</f>
        <v>13466168</v>
      </c>
      <c r="E405" s="104">
        <f>SUM(E406:E422)</f>
        <v>12599494.040000001</v>
      </c>
      <c r="F405" s="105">
        <f>SUM(E405/D405*100)</f>
        <v>93.5640639564277</v>
      </c>
    </row>
    <row r="406" spans="1:6" s="8" customFormat="1" ht="15.75" customHeight="1">
      <c r="A406" s="181"/>
      <c r="B406" s="119" t="s">
        <v>302</v>
      </c>
      <c r="C406" s="101">
        <v>1200000</v>
      </c>
      <c r="D406" s="101">
        <v>1200000</v>
      </c>
      <c r="E406" s="101">
        <v>605062.74</v>
      </c>
      <c r="F406" s="103"/>
    </row>
    <row r="407" spans="1:6" s="8" customFormat="1" ht="15.75" customHeight="1">
      <c r="A407" s="223"/>
      <c r="B407" s="132" t="s">
        <v>303</v>
      </c>
      <c r="C407" s="130">
        <v>0</v>
      </c>
      <c r="D407" s="130">
        <v>0</v>
      </c>
      <c r="E407" s="130">
        <v>777983.47</v>
      </c>
      <c r="F407" s="103"/>
    </row>
    <row r="408" spans="1:6" s="8" customFormat="1" ht="15.75" customHeight="1">
      <c r="A408" s="223"/>
      <c r="B408" s="132" t="s">
        <v>719</v>
      </c>
      <c r="C408" s="130">
        <v>0</v>
      </c>
      <c r="D408" s="130">
        <v>3625000</v>
      </c>
      <c r="E408" s="130">
        <v>3625000</v>
      </c>
      <c r="F408" s="103"/>
    </row>
    <row r="409" spans="1:6" s="8" customFormat="1" ht="15.75" customHeight="1">
      <c r="A409" s="223"/>
      <c r="B409" s="132" t="s">
        <v>487</v>
      </c>
      <c r="C409" s="130">
        <v>0</v>
      </c>
      <c r="D409" s="130">
        <v>7000</v>
      </c>
      <c r="E409" s="130">
        <v>6994</v>
      </c>
      <c r="F409" s="103"/>
    </row>
    <row r="410" spans="1:6" s="8" customFormat="1" ht="15.75" customHeight="1">
      <c r="A410" s="223"/>
      <c r="B410" s="132" t="s">
        <v>720</v>
      </c>
      <c r="C410" s="130">
        <v>0</v>
      </c>
      <c r="D410" s="130">
        <v>15000</v>
      </c>
      <c r="E410" s="130">
        <v>14762</v>
      </c>
      <c r="F410" s="103"/>
    </row>
    <row r="411" spans="1:6" s="8" customFormat="1" ht="15.75" customHeight="1">
      <c r="A411" s="223"/>
      <c r="B411" s="132" t="s">
        <v>492</v>
      </c>
      <c r="C411" s="130">
        <v>0</v>
      </c>
      <c r="D411" s="130">
        <v>802220</v>
      </c>
      <c r="E411" s="130">
        <v>802220</v>
      </c>
      <c r="F411" s="103"/>
    </row>
    <row r="412" spans="1:6" s="8" customFormat="1" ht="15.75" customHeight="1">
      <c r="A412" s="223"/>
      <c r="B412" s="132" t="s">
        <v>488</v>
      </c>
      <c r="C412" s="130">
        <v>0</v>
      </c>
      <c r="D412" s="130">
        <v>768996</v>
      </c>
      <c r="E412" s="130">
        <v>768996</v>
      </c>
      <c r="F412" s="103"/>
    </row>
    <row r="413" spans="1:6" s="8" customFormat="1" ht="15.75" customHeight="1">
      <c r="A413" s="223"/>
      <c r="B413" s="132" t="s">
        <v>721</v>
      </c>
      <c r="C413" s="130">
        <v>0</v>
      </c>
      <c r="D413" s="130">
        <v>970891</v>
      </c>
      <c r="E413" s="130">
        <v>970891</v>
      </c>
      <c r="F413" s="103"/>
    </row>
    <row r="414" spans="1:6" s="8" customFormat="1" ht="15.75" customHeight="1">
      <c r="A414" s="223"/>
      <c r="B414" s="132" t="s">
        <v>722</v>
      </c>
      <c r="C414" s="130">
        <v>0</v>
      </c>
      <c r="D414" s="130">
        <v>183780</v>
      </c>
      <c r="E414" s="130">
        <v>183780</v>
      </c>
      <c r="F414" s="103"/>
    </row>
    <row r="415" spans="1:6" s="8" customFormat="1" ht="15.75" customHeight="1">
      <c r="A415" s="223"/>
      <c r="B415" s="132" t="s">
        <v>489</v>
      </c>
      <c r="C415" s="130">
        <v>0</v>
      </c>
      <c r="D415" s="130">
        <v>1932059</v>
      </c>
      <c r="E415" s="130">
        <v>1932059</v>
      </c>
      <c r="F415" s="103"/>
    </row>
    <row r="416" spans="1:6" s="8" customFormat="1" ht="15.75" customHeight="1">
      <c r="A416" s="223"/>
      <c r="B416" s="132" t="s">
        <v>723</v>
      </c>
      <c r="C416" s="130">
        <v>0</v>
      </c>
      <c r="D416" s="130">
        <v>2682774</v>
      </c>
      <c r="E416" s="130">
        <v>2682774</v>
      </c>
      <c r="F416" s="103"/>
    </row>
    <row r="417" spans="1:6" s="8" customFormat="1" ht="15.75" customHeight="1">
      <c r="A417" s="223"/>
      <c r="B417" s="132" t="s">
        <v>724</v>
      </c>
      <c r="C417" s="130">
        <v>0</v>
      </c>
      <c r="D417" s="130">
        <v>70000</v>
      </c>
      <c r="E417" s="130">
        <v>70000</v>
      </c>
      <c r="F417" s="103"/>
    </row>
    <row r="418" spans="1:6" s="8" customFormat="1" ht="15.75" customHeight="1">
      <c r="A418" s="223"/>
      <c r="B418" s="112" t="s">
        <v>718</v>
      </c>
      <c r="C418" s="130">
        <v>0</v>
      </c>
      <c r="D418" s="130">
        <v>928280</v>
      </c>
      <c r="E418" s="130">
        <v>0</v>
      </c>
      <c r="F418" s="103"/>
    </row>
    <row r="419" spans="1:6" s="8" customFormat="1" ht="15.75" customHeight="1">
      <c r="A419" s="223"/>
      <c r="B419" s="132" t="s">
        <v>490</v>
      </c>
      <c r="C419" s="130">
        <v>0</v>
      </c>
      <c r="D419" s="130">
        <v>200000</v>
      </c>
      <c r="E419" s="130">
        <v>80000.36</v>
      </c>
      <c r="F419" s="103"/>
    </row>
    <row r="420" spans="1:6" s="8" customFormat="1" ht="15.75" customHeight="1">
      <c r="A420" s="223"/>
      <c r="B420" s="113" t="s">
        <v>725</v>
      </c>
      <c r="C420" s="100">
        <v>0</v>
      </c>
      <c r="D420" s="100">
        <v>31000</v>
      </c>
      <c r="E420" s="100">
        <v>30250</v>
      </c>
      <c r="F420" s="103"/>
    </row>
    <row r="421" spans="1:6" s="8" customFormat="1" ht="15.75" customHeight="1">
      <c r="A421" s="223"/>
      <c r="B421" s="113" t="s">
        <v>304</v>
      </c>
      <c r="C421" s="100">
        <v>0</v>
      </c>
      <c r="D421" s="100">
        <v>27168</v>
      </c>
      <c r="E421" s="100">
        <v>26721.47</v>
      </c>
      <c r="F421" s="134"/>
    </row>
    <row r="422" spans="1:6" s="8" customFormat="1" ht="15.75" customHeight="1" thickBot="1">
      <c r="A422" s="184"/>
      <c r="B422" s="113" t="s">
        <v>491</v>
      </c>
      <c r="C422" s="100">
        <v>0</v>
      </c>
      <c r="D422" s="100">
        <v>22000</v>
      </c>
      <c r="E422" s="100">
        <v>22000</v>
      </c>
      <c r="F422" s="102"/>
    </row>
    <row r="423" spans="1:6" ht="15.75" customHeight="1" thickBot="1">
      <c r="A423" s="199">
        <v>2322</v>
      </c>
      <c r="B423" s="118" t="s">
        <v>52</v>
      </c>
      <c r="C423" s="104">
        <f>SUM(C424)</f>
        <v>20000</v>
      </c>
      <c r="D423" s="104">
        <f>SUM(D424)</f>
        <v>20000</v>
      </c>
      <c r="E423" s="104">
        <f>SUM(E424)</f>
        <v>7405</v>
      </c>
      <c r="F423" s="105">
        <f>SUM(E423/D423*100)</f>
        <v>37.025000000000006</v>
      </c>
    </row>
    <row r="424" spans="1:6" s="8" customFormat="1" ht="15" thickBot="1">
      <c r="A424" s="181"/>
      <c r="B424" s="234" t="s">
        <v>305</v>
      </c>
      <c r="C424" s="171">
        <v>20000</v>
      </c>
      <c r="D424" s="171">
        <v>20000</v>
      </c>
      <c r="E424" s="171">
        <v>7405</v>
      </c>
      <c r="F424" s="179"/>
    </row>
    <row r="425" spans="1:6" s="1" customFormat="1" ht="15.75" customHeight="1" thickBot="1">
      <c r="A425" s="263">
        <v>2333</v>
      </c>
      <c r="B425" s="152" t="s">
        <v>105</v>
      </c>
      <c r="C425" s="153">
        <f>SUM(C426:C427)</f>
        <v>100000</v>
      </c>
      <c r="D425" s="153">
        <f>SUM(D426:D427)</f>
        <v>290000</v>
      </c>
      <c r="E425" s="153">
        <f>SUM(E426:E427)</f>
        <v>83873.07</v>
      </c>
      <c r="F425" s="105">
        <f>SUM(E425/D425*100)</f>
        <v>28.92174827586207</v>
      </c>
    </row>
    <row r="426" spans="1:6" s="106" customFormat="1" ht="15.75" customHeight="1">
      <c r="A426" s="265"/>
      <c r="B426" s="235" t="s">
        <v>306</v>
      </c>
      <c r="C426" s="236">
        <v>100000</v>
      </c>
      <c r="D426" s="236">
        <v>100000</v>
      </c>
      <c r="E426" s="236">
        <v>62749.07</v>
      </c>
      <c r="F426" s="266"/>
    </row>
    <row r="427" spans="1:6" s="106" customFormat="1" ht="15.75" customHeight="1" thickBot="1">
      <c r="A427" s="267"/>
      <c r="B427" s="237" t="s">
        <v>493</v>
      </c>
      <c r="C427" s="238">
        <v>0</v>
      </c>
      <c r="D427" s="238">
        <v>190000</v>
      </c>
      <c r="E427" s="238">
        <v>21124</v>
      </c>
      <c r="F427" s="268"/>
    </row>
    <row r="428" spans="1:6" ht="15.75" customHeight="1" thickBot="1">
      <c r="A428" s="258">
        <v>3111</v>
      </c>
      <c r="B428" s="259" t="s">
        <v>35</v>
      </c>
      <c r="C428" s="260">
        <f>SUM(C429:C444)</f>
        <v>4540000</v>
      </c>
      <c r="D428" s="260">
        <f>SUM(D429:D444)</f>
        <v>15200000</v>
      </c>
      <c r="E428" s="260">
        <f>SUM(E429:E444)</f>
        <v>15005319.28</v>
      </c>
      <c r="F428" s="105">
        <f>SUM(E428/D428*100)</f>
        <v>98.71920578947369</v>
      </c>
    </row>
    <row r="429" spans="1:6" s="106" customFormat="1" ht="15.75" customHeight="1">
      <c r="A429" s="269"/>
      <c r="B429" s="239" t="s">
        <v>307</v>
      </c>
      <c r="C429" s="240">
        <v>4090000</v>
      </c>
      <c r="D429" s="240">
        <v>4090000</v>
      </c>
      <c r="E429" s="240">
        <v>4090000</v>
      </c>
      <c r="F429" s="270"/>
    </row>
    <row r="430" spans="1:6" s="106" customFormat="1" ht="15.75" customHeight="1">
      <c r="A430" s="269"/>
      <c r="B430" s="239" t="s">
        <v>726</v>
      </c>
      <c r="C430" s="240">
        <v>0</v>
      </c>
      <c r="D430" s="240">
        <v>50000</v>
      </c>
      <c r="E430" s="240">
        <v>50000</v>
      </c>
      <c r="F430" s="270"/>
    </row>
    <row r="431" spans="1:6" s="106" customFormat="1" ht="15.75" customHeight="1">
      <c r="A431" s="269"/>
      <c r="B431" s="239" t="s">
        <v>727</v>
      </c>
      <c r="C431" s="240">
        <v>0</v>
      </c>
      <c r="D431" s="240">
        <v>50000</v>
      </c>
      <c r="E431" s="240">
        <v>50000</v>
      </c>
      <c r="F431" s="270"/>
    </row>
    <row r="432" spans="1:6" s="106" customFormat="1" ht="15.75" customHeight="1">
      <c r="A432" s="265"/>
      <c r="B432" s="235" t="s">
        <v>494</v>
      </c>
      <c r="C432" s="236">
        <v>0</v>
      </c>
      <c r="D432" s="236">
        <v>400000</v>
      </c>
      <c r="E432" s="236">
        <v>397570.55</v>
      </c>
      <c r="F432" s="266"/>
    </row>
    <row r="433" spans="1:6" s="106" customFormat="1" ht="15.75" customHeight="1">
      <c r="A433" s="265"/>
      <c r="B433" s="235" t="s">
        <v>500</v>
      </c>
      <c r="C433" s="236">
        <v>0</v>
      </c>
      <c r="D433" s="236">
        <v>80000</v>
      </c>
      <c r="E433" s="236">
        <v>0</v>
      </c>
      <c r="F433" s="266"/>
    </row>
    <row r="434" spans="1:6" s="106" customFormat="1" ht="15.75" customHeight="1">
      <c r="A434" s="265"/>
      <c r="B434" s="235" t="s">
        <v>730</v>
      </c>
      <c r="C434" s="236">
        <v>0</v>
      </c>
      <c r="D434" s="236">
        <v>0</v>
      </c>
      <c r="E434" s="236">
        <v>3000</v>
      </c>
      <c r="F434" s="266"/>
    </row>
    <row r="435" spans="1:6" s="106" customFormat="1" ht="15.75" customHeight="1">
      <c r="A435" s="265"/>
      <c r="B435" s="235" t="s">
        <v>728</v>
      </c>
      <c r="C435" s="236">
        <v>150000</v>
      </c>
      <c r="D435" s="236">
        <v>150000</v>
      </c>
      <c r="E435" s="236">
        <v>147115.43</v>
      </c>
      <c r="F435" s="266"/>
    </row>
    <row r="436" spans="1:6" s="106" customFormat="1" ht="15.75" customHeight="1">
      <c r="A436" s="265"/>
      <c r="B436" s="235" t="s">
        <v>731</v>
      </c>
      <c r="C436" s="236">
        <v>190000</v>
      </c>
      <c r="D436" s="236">
        <v>190000</v>
      </c>
      <c r="E436" s="236">
        <v>128451</v>
      </c>
      <c r="F436" s="266"/>
    </row>
    <row r="437" spans="1:6" s="106" customFormat="1" ht="15.75" customHeight="1">
      <c r="A437" s="265"/>
      <c r="B437" s="235" t="s">
        <v>732</v>
      </c>
      <c r="C437" s="236">
        <v>0</v>
      </c>
      <c r="D437" s="236">
        <v>0</v>
      </c>
      <c r="E437" s="236">
        <v>5469</v>
      </c>
      <c r="F437" s="266"/>
    </row>
    <row r="438" spans="1:6" s="106" customFormat="1" ht="15.75" customHeight="1">
      <c r="A438" s="265"/>
      <c r="B438" s="235" t="s">
        <v>495</v>
      </c>
      <c r="C438" s="236">
        <v>60000</v>
      </c>
      <c r="D438" s="236">
        <v>60000</v>
      </c>
      <c r="E438" s="236">
        <v>77077</v>
      </c>
      <c r="F438" s="266"/>
    </row>
    <row r="439" spans="1:6" s="106" customFormat="1" ht="15.75" customHeight="1">
      <c r="A439" s="265"/>
      <c r="B439" s="235" t="s">
        <v>496</v>
      </c>
      <c r="C439" s="236">
        <v>0</v>
      </c>
      <c r="D439" s="236">
        <v>5000000</v>
      </c>
      <c r="E439" s="236">
        <v>5044248</v>
      </c>
      <c r="F439" s="266"/>
    </row>
    <row r="440" spans="1:6" s="106" customFormat="1" ht="15.75" customHeight="1">
      <c r="A440" s="265"/>
      <c r="B440" s="235" t="s">
        <v>499</v>
      </c>
      <c r="C440" s="236">
        <v>0</v>
      </c>
      <c r="D440" s="236">
        <v>80000</v>
      </c>
      <c r="E440" s="236">
        <v>62199.7</v>
      </c>
      <c r="F440" s="266"/>
    </row>
    <row r="441" spans="1:6" s="106" customFormat="1" ht="15.75" customHeight="1">
      <c r="A441" s="265"/>
      <c r="B441" s="237" t="s">
        <v>733</v>
      </c>
      <c r="C441" s="236">
        <v>0</v>
      </c>
      <c r="D441" s="236">
        <v>0</v>
      </c>
      <c r="E441" s="236">
        <v>3000</v>
      </c>
      <c r="F441" s="266"/>
    </row>
    <row r="442" spans="1:6" s="106" customFormat="1" ht="15.75" customHeight="1">
      <c r="A442" s="265"/>
      <c r="B442" s="235" t="s">
        <v>497</v>
      </c>
      <c r="C442" s="236">
        <v>50000</v>
      </c>
      <c r="D442" s="236">
        <v>50000</v>
      </c>
      <c r="E442" s="236">
        <v>37550</v>
      </c>
      <c r="F442" s="266"/>
    </row>
    <row r="443" spans="1:6" s="106" customFormat="1" ht="15.75" customHeight="1">
      <c r="A443" s="267"/>
      <c r="B443" s="237" t="s">
        <v>729</v>
      </c>
      <c r="C443" s="238">
        <v>0</v>
      </c>
      <c r="D443" s="238">
        <v>0</v>
      </c>
      <c r="E443" s="238">
        <v>2000</v>
      </c>
      <c r="F443" s="268"/>
    </row>
    <row r="444" spans="1:6" s="106" customFormat="1" ht="15.75" customHeight="1" thickBot="1">
      <c r="A444" s="267"/>
      <c r="B444" s="237" t="s">
        <v>498</v>
      </c>
      <c r="C444" s="238">
        <v>0</v>
      </c>
      <c r="D444" s="238">
        <v>5000000</v>
      </c>
      <c r="E444" s="238">
        <v>4907638.6</v>
      </c>
      <c r="F444" s="268"/>
    </row>
    <row r="445" spans="1:6" ht="15.75" customHeight="1" thickBot="1">
      <c r="A445" s="258">
        <v>3113</v>
      </c>
      <c r="B445" s="259" t="s">
        <v>36</v>
      </c>
      <c r="C445" s="260">
        <f>SUM(C446:C484)</f>
        <v>13556000</v>
      </c>
      <c r="D445" s="260">
        <f>SUM(D446:D484)</f>
        <v>19564904</v>
      </c>
      <c r="E445" s="260">
        <f>SUM(E446:E484)</f>
        <v>18884373.38</v>
      </c>
      <c r="F445" s="105">
        <f>SUM(E445/D445*100)</f>
        <v>96.52167667165655</v>
      </c>
    </row>
    <row r="446" spans="1:6" s="106" customFormat="1" ht="15.75" customHeight="1">
      <c r="A446" s="271"/>
      <c r="B446" s="241" t="s">
        <v>515</v>
      </c>
      <c r="C446" s="242">
        <v>0</v>
      </c>
      <c r="D446" s="242">
        <v>62000</v>
      </c>
      <c r="E446" s="242">
        <v>61107</v>
      </c>
      <c r="F446" s="272"/>
    </row>
    <row r="447" spans="1:6" s="106" customFormat="1" ht="15.75" customHeight="1">
      <c r="A447" s="269"/>
      <c r="B447" s="239" t="s">
        <v>734</v>
      </c>
      <c r="C447" s="240">
        <v>0</v>
      </c>
      <c r="D447" s="240">
        <v>4000</v>
      </c>
      <c r="E447" s="240">
        <v>3865</v>
      </c>
      <c r="F447" s="270"/>
    </row>
    <row r="448" spans="1:6" s="106" customFormat="1" ht="15.75" customHeight="1">
      <c r="A448" s="273"/>
      <c r="B448" s="239" t="s">
        <v>308</v>
      </c>
      <c r="C448" s="240">
        <v>3295000</v>
      </c>
      <c r="D448" s="240">
        <v>3415000</v>
      </c>
      <c r="E448" s="240">
        <v>3415000</v>
      </c>
      <c r="F448" s="270"/>
    </row>
    <row r="449" spans="1:6" s="106" customFormat="1" ht="15.75" customHeight="1">
      <c r="A449" s="274"/>
      <c r="B449" s="235" t="s">
        <v>735</v>
      </c>
      <c r="C449" s="236">
        <v>0</v>
      </c>
      <c r="D449" s="236">
        <v>47950</v>
      </c>
      <c r="E449" s="236">
        <v>47950</v>
      </c>
      <c r="F449" s="266"/>
    </row>
    <row r="450" spans="1:6" s="106" customFormat="1" ht="15.75" customHeight="1">
      <c r="A450" s="274"/>
      <c r="B450" s="235" t="s">
        <v>736</v>
      </c>
      <c r="C450" s="130">
        <v>0</v>
      </c>
      <c r="D450" s="130">
        <v>830580</v>
      </c>
      <c r="E450" s="130">
        <v>830580</v>
      </c>
      <c r="F450" s="266"/>
    </row>
    <row r="451" spans="1:6" s="106" customFormat="1" ht="15.75" customHeight="1">
      <c r="A451" s="274"/>
      <c r="B451" s="235" t="s">
        <v>737</v>
      </c>
      <c r="C451" s="130">
        <v>0</v>
      </c>
      <c r="D451" s="130">
        <v>204112</v>
      </c>
      <c r="E451" s="130">
        <v>204112</v>
      </c>
      <c r="F451" s="266"/>
    </row>
    <row r="452" spans="1:6" s="106" customFormat="1" ht="15.75" customHeight="1">
      <c r="A452" s="274"/>
      <c r="B452" s="235" t="s">
        <v>309</v>
      </c>
      <c r="C452" s="236">
        <v>9000</v>
      </c>
      <c r="D452" s="236">
        <v>9000</v>
      </c>
      <c r="E452" s="236">
        <v>9000</v>
      </c>
      <c r="F452" s="266"/>
    </row>
    <row r="453" spans="1:6" s="106" customFormat="1" ht="15.75" customHeight="1">
      <c r="A453" s="274"/>
      <c r="B453" s="235" t="s">
        <v>501</v>
      </c>
      <c r="C453" s="236">
        <v>75000</v>
      </c>
      <c r="D453" s="236">
        <v>75000</v>
      </c>
      <c r="E453" s="236">
        <v>17186</v>
      </c>
      <c r="F453" s="266"/>
    </row>
    <row r="454" spans="1:6" s="106" customFormat="1" ht="15.75" customHeight="1">
      <c r="A454" s="274"/>
      <c r="B454" s="235" t="s">
        <v>738</v>
      </c>
      <c r="C454" s="236">
        <v>0</v>
      </c>
      <c r="D454" s="236">
        <v>0</v>
      </c>
      <c r="E454" s="236">
        <v>424</v>
      </c>
      <c r="F454" s="266"/>
    </row>
    <row r="455" spans="1:6" s="106" customFormat="1" ht="15.75" customHeight="1">
      <c r="A455" s="274"/>
      <c r="B455" s="235" t="s">
        <v>502</v>
      </c>
      <c r="C455" s="236">
        <v>0</v>
      </c>
      <c r="D455" s="236">
        <v>0</v>
      </c>
      <c r="E455" s="236">
        <v>4973</v>
      </c>
      <c r="F455" s="266"/>
    </row>
    <row r="456" spans="1:6" s="106" customFormat="1" ht="15.75" customHeight="1">
      <c r="A456" s="274"/>
      <c r="B456" s="235" t="s">
        <v>511</v>
      </c>
      <c r="C456" s="236">
        <v>0</v>
      </c>
      <c r="D456" s="236">
        <v>3500000</v>
      </c>
      <c r="E456" s="236">
        <v>3642181.07</v>
      </c>
      <c r="F456" s="266"/>
    </row>
    <row r="457" spans="1:6" s="106" customFormat="1" ht="15.75" customHeight="1">
      <c r="A457" s="274"/>
      <c r="B457" s="235" t="s">
        <v>512</v>
      </c>
      <c r="C457" s="236">
        <v>500000</v>
      </c>
      <c r="D457" s="236">
        <v>500000</v>
      </c>
      <c r="E457" s="236">
        <v>29000</v>
      </c>
      <c r="F457" s="266"/>
    </row>
    <row r="458" spans="1:6" s="106" customFormat="1" ht="15.75" customHeight="1">
      <c r="A458" s="274"/>
      <c r="B458" s="235" t="s">
        <v>310</v>
      </c>
      <c r="C458" s="236">
        <v>531000</v>
      </c>
      <c r="D458" s="236">
        <v>531000</v>
      </c>
      <c r="E458" s="236">
        <v>531000</v>
      </c>
      <c r="F458" s="266"/>
    </row>
    <row r="459" spans="1:6" s="106" customFormat="1" ht="15.75" customHeight="1">
      <c r="A459" s="274"/>
      <c r="B459" s="235" t="s">
        <v>739</v>
      </c>
      <c r="C459" s="236">
        <v>0</v>
      </c>
      <c r="D459" s="236">
        <v>239986</v>
      </c>
      <c r="E459" s="236">
        <v>239986</v>
      </c>
      <c r="F459" s="266"/>
    </row>
    <row r="460" spans="1:6" s="106" customFormat="1" ht="15.75" customHeight="1">
      <c r="A460" s="274"/>
      <c r="B460" s="235" t="s">
        <v>740</v>
      </c>
      <c r="C460" s="236">
        <v>0</v>
      </c>
      <c r="D460" s="236">
        <v>52200</v>
      </c>
      <c r="E460" s="236">
        <v>52200</v>
      </c>
      <c r="F460" s="266"/>
    </row>
    <row r="461" spans="1:6" s="106" customFormat="1" ht="15.75" customHeight="1">
      <c r="A461" s="274"/>
      <c r="B461" s="235" t="s">
        <v>503</v>
      </c>
      <c r="C461" s="236">
        <v>0</v>
      </c>
      <c r="D461" s="236">
        <v>60000</v>
      </c>
      <c r="E461" s="236">
        <v>60000</v>
      </c>
      <c r="F461" s="266"/>
    </row>
    <row r="462" spans="1:6" s="106" customFormat="1" ht="15.75" customHeight="1">
      <c r="A462" s="274"/>
      <c r="B462" s="235" t="s">
        <v>311</v>
      </c>
      <c r="C462" s="236">
        <v>1480000</v>
      </c>
      <c r="D462" s="236">
        <v>1480000</v>
      </c>
      <c r="E462" s="236">
        <v>1480000</v>
      </c>
      <c r="F462" s="266"/>
    </row>
    <row r="463" spans="1:6" s="106" customFormat="1" ht="15.75" customHeight="1">
      <c r="A463" s="274"/>
      <c r="B463" s="235" t="s">
        <v>741</v>
      </c>
      <c r="C463" s="236">
        <v>0</v>
      </c>
      <c r="D463" s="236">
        <v>20000</v>
      </c>
      <c r="E463" s="236">
        <v>19990</v>
      </c>
      <c r="F463" s="266"/>
    </row>
    <row r="464" spans="1:6" s="106" customFormat="1" ht="15.75" customHeight="1">
      <c r="A464" s="274"/>
      <c r="B464" s="235" t="s">
        <v>513</v>
      </c>
      <c r="C464" s="236">
        <v>0</v>
      </c>
      <c r="D464" s="236">
        <v>140000</v>
      </c>
      <c r="E464" s="236">
        <v>0</v>
      </c>
      <c r="F464" s="266"/>
    </row>
    <row r="465" spans="1:6" s="106" customFormat="1" ht="15.75" customHeight="1">
      <c r="A465" s="274"/>
      <c r="B465" s="235" t="s">
        <v>312</v>
      </c>
      <c r="C465" s="236">
        <v>3200000</v>
      </c>
      <c r="D465" s="236">
        <v>3300000</v>
      </c>
      <c r="E465" s="236">
        <v>3300000</v>
      </c>
      <c r="F465" s="266"/>
    </row>
    <row r="466" spans="1:6" s="106" customFormat="1" ht="15.75" customHeight="1">
      <c r="A466" s="274"/>
      <c r="B466" s="235" t="s">
        <v>504</v>
      </c>
      <c r="C466" s="236">
        <v>0</v>
      </c>
      <c r="D466" s="236">
        <v>62000</v>
      </c>
      <c r="E466" s="236">
        <v>74715.08</v>
      </c>
      <c r="F466" s="266"/>
    </row>
    <row r="467" spans="1:6" s="106" customFormat="1" ht="15.75" customHeight="1">
      <c r="A467" s="274"/>
      <c r="B467" s="235" t="s">
        <v>505</v>
      </c>
      <c r="C467" s="236">
        <v>70000</v>
      </c>
      <c r="D467" s="236">
        <v>70000</v>
      </c>
      <c r="E467" s="236">
        <v>7260</v>
      </c>
      <c r="F467" s="266"/>
    </row>
    <row r="468" spans="1:6" s="106" customFormat="1" ht="15.75" customHeight="1">
      <c r="A468" s="274"/>
      <c r="B468" s="235" t="s">
        <v>506</v>
      </c>
      <c r="C468" s="236">
        <v>150000</v>
      </c>
      <c r="D468" s="236">
        <v>150000</v>
      </c>
      <c r="E468" s="236">
        <v>111823.36</v>
      </c>
      <c r="F468" s="266"/>
    </row>
    <row r="469" spans="1:6" s="106" customFormat="1" ht="15.75" customHeight="1">
      <c r="A469" s="274"/>
      <c r="B469" s="235" t="s">
        <v>742</v>
      </c>
      <c r="C469" s="236">
        <v>0</v>
      </c>
      <c r="D469" s="236">
        <v>193000</v>
      </c>
      <c r="E469" s="236">
        <v>192898.2</v>
      </c>
      <c r="F469" s="266"/>
    </row>
    <row r="470" spans="1:6" s="106" customFormat="1" ht="15.75" customHeight="1">
      <c r="A470" s="274"/>
      <c r="B470" s="235" t="s">
        <v>507</v>
      </c>
      <c r="C470" s="236">
        <v>530000</v>
      </c>
      <c r="D470" s="236">
        <v>530000</v>
      </c>
      <c r="E470" s="236">
        <v>526350</v>
      </c>
      <c r="F470" s="266"/>
    </row>
    <row r="471" spans="1:6" s="106" customFormat="1" ht="15.75" customHeight="1">
      <c r="A471" s="274"/>
      <c r="B471" s="235" t="s">
        <v>508</v>
      </c>
      <c r="C471" s="236">
        <v>205000</v>
      </c>
      <c r="D471" s="236">
        <v>205000</v>
      </c>
      <c r="E471" s="236">
        <v>138627</v>
      </c>
      <c r="F471" s="266"/>
    </row>
    <row r="472" spans="1:6" s="106" customFormat="1" ht="15.75" customHeight="1">
      <c r="A472" s="274"/>
      <c r="B472" s="235" t="s">
        <v>509</v>
      </c>
      <c r="C472" s="236">
        <v>0</v>
      </c>
      <c r="D472" s="236">
        <v>77000</v>
      </c>
      <c r="E472" s="236">
        <v>76041</v>
      </c>
      <c r="F472" s="266"/>
    </row>
    <row r="473" spans="1:6" s="106" customFormat="1" ht="15.75" customHeight="1">
      <c r="A473" s="274"/>
      <c r="B473" s="235" t="s">
        <v>657</v>
      </c>
      <c r="C473" s="236">
        <v>0</v>
      </c>
      <c r="D473" s="236">
        <v>100000</v>
      </c>
      <c r="E473" s="236">
        <v>95891.29</v>
      </c>
      <c r="F473" s="266"/>
    </row>
    <row r="474" spans="1:6" s="106" customFormat="1" ht="15.75" customHeight="1">
      <c r="A474" s="274"/>
      <c r="B474" s="235" t="s">
        <v>658</v>
      </c>
      <c r="C474" s="236">
        <v>0</v>
      </c>
      <c r="D474" s="236">
        <v>0</v>
      </c>
      <c r="E474" s="236">
        <v>4598</v>
      </c>
      <c r="F474" s="266"/>
    </row>
    <row r="475" spans="1:6" s="106" customFormat="1" ht="15.75" customHeight="1">
      <c r="A475" s="274"/>
      <c r="B475" s="235" t="s">
        <v>313</v>
      </c>
      <c r="C475" s="236">
        <v>2700000</v>
      </c>
      <c r="D475" s="236">
        <v>2755000</v>
      </c>
      <c r="E475" s="236">
        <v>2755000</v>
      </c>
      <c r="F475" s="266"/>
    </row>
    <row r="476" spans="1:6" s="106" customFormat="1" ht="15.75" customHeight="1">
      <c r="A476" s="274"/>
      <c r="B476" s="235" t="s">
        <v>743</v>
      </c>
      <c r="C476" s="236">
        <v>0</v>
      </c>
      <c r="D476" s="236">
        <v>50000</v>
      </c>
      <c r="E476" s="236">
        <v>50000</v>
      </c>
      <c r="F476" s="266"/>
    </row>
    <row r="477" spans="1:6" s="106" customFormat="1" ht="15.75" customHeight="1">
      <c r="A477" s="274"/>
      <c r="B477" s="235" t="s">
        <v>744</v>
      </c>
      <c r="C477" s="236">
        <v>0</v>
      </c>
      <c r="D477" s="236">
        <v>254076</v>
      </c>
      <c r="E477" s="236">
        <v>254076</v>
      </c>
      <c r="F477" s="266"/>
    </row>
    <row r="478" spans="1:6" s="106" customFormat="1" ht="15.75" customHeight="1">
      <c r="A478" s="274"/>
      <c r="B478" s="235" t="s">
        <v>510</v>
      </c>
      <c r="C478" s="236">
        <v>0</v>
      </c>
      <c r="D478" s="236">
        <v>12000</v>
      </c>
      <c r="E478" s="236">
        <v>12000</v>
      </c>
      <c r="F478" s="266"/>
    </row>
    <row r="479" spans="1:6" s="106" customFormat="1" ht="15.75" customHeight="1">
      <c r="A479" s="274"/>
      <c r="B479" s="235" t="s">
        <v>314</v>
      </c>
      <c r="C479" s="236">
        <v>6000</v>
      </c>
      <c r="D479" s="236">
        <v>6000</v>
      </c>
      <c r="E479" s="236">
        <v>6000</v>
      </c>
      <c r="F479" s="266"/>
    </row>
    <row r="480" spans="1:6" s="106" customFormat="1" ht="15.75" customHeight="1">
      <c r="A480" s="274"/>
      <c r="B480" s="235" t="s">
        <v>315</v>
      </c>
      <c r="C480" s="236">
        <v>600000</v>
      </c>
      <c r="D480" s="236">
        <v>400000</v>
      </c>
      <c r="E480" s="236">
        <v>347270</v>
      </c>
      <c r="F480" s="266"/>
    </row>
    <row r="481" spans="1:6" s="106" customFormat="1" ht="15.75" customHeight="1">
      <c r="A481" s="274"/>
      <c r="B481" s="235" t="s">
        <v>745</v>
      </c>
      <c r="C481" s="236">
        <v>185000</v>
      </c>
      <c r="D481" s="236">
        <v>130000</v>
      </c>
      <c r="E481" s="236">
        <v>26620</v>
      </c>
      <c r="F481" s="266"/>
    </row>
    <row r="482" spans="1:6" s="106" customFormat="1" ht="15.75" customHeight="1">
      <c r="A482" s="274"/>
      <c r="B482" s="235" t="s">
        <v>746</v>
      </c>
      <c r="C482" s="236">
        <v>0</v>
      </c>
      <c r="D482" s="236">
        <v>0</v>
      </c>
      <c r="E482" s="236">
        <v>102850</v>
      </c>
      <c r="F482" s="266"/>
    </row>
    <row r="483" spans="1:6" s="106" customFormat="1" ht="15.75" customHeight="1">
      <c r="A483" s="274"/>
      <c r="B483" s="235" t="s">
        <v>514</v>
      </c>
      <c r="C483" s="236">
        <v>0</v>
      </c>
      <c r="D483" s="236">
        <v>80000</v>
      </c>
      <c r="E483" s="236">
        <v>133799.38</v>
      </c>
      <c r="F483" s="266"/>
    </row>
    <row r="484" spans="1:6" s="106" customFormat="1" ht="15.75" customHeight="1" thickBot="1">
      <c r="A484" s="275"/>
      <c r="B484" s="237" t="s">
        <v>316</v>
      </c>
      <c r="C484" s="238">
        <v>20000</v>
      </c>
      <c r="D484" s="238">
        <v>20000</v>
      </c>
      <c r="E484" s="238">
        <v>20000</v>
      </c>
      <c r="F484" s="268"/>
    </row>
    <row r="485" spans="1:6" s="106" customFormat="1" ht="15.75" customHeight="1" thickBot="1">
      <c r="A485" s="258">
        <v>3121</v>
      </c>
      <c r="B485" s="259" t="s">
        <v>516</v>
      </c>
      <c r="C485" s="260">
        <f>SUM(C486)</f>
        <v>0</v>
      </c>
      <c r="D485" s="260">
        <f>SUM(D486)</f>
        <v>20000</v>
      </c>
      <c r="E485" s="260">
        <f>SUM(E486)</f>
        <v>20000</v>
      </c>
      <c r="F485" s="105">
        <f>SUM(E485/D485*100)</f>
        <v>100</v>
      </c>
    </row>
    <row r="486" spans="1:6" s="106" customFormat="1" ht="15.75" customHeight="1" thickBot="1">
      <c r="A486" s="269"/>
      <c r="B486" s="239" t="s">
        <v>517</v>
      </c>
      <c r="C486" s="240">
        <v>0</v>
      </c>
      <c r="D486" s="240">
        <v>20000</v>
      </c>
      <c r="E486" s="240">
        <v>20000</v>
      </c>
      <c r="F486" s="270"/>
    </row>
    <row r="487" spans="1:6" ht="15.75" customHeight="1" thickBot="1">
      <c r="A487" s="258">
        <v>3122</v>
      </c>
      <c r="B487" s="259" t="s">
        <v>317</v>
      </c>
      <c r="C487" s="260">
        <f>SUM(C488)</f>
        <v>0</v>
      </c>
      <c r="D487" s="260">
        <f>SUM(D488)</f>
        <v>20000</v>
      </c>
      <c r="E487" s="260">
        <f>SUM(E488)</f>
        <v>20000</v>
      </c>
      <c r="F487" s="105">
        <f>SUM(E487/D487*100)</f>
        <v>100</v>
      </c>
    </row>
    <row r="488" spans="1:6" s="106" customFormat="1" ht="15.75" customHeight="1" thickBot="1">
      <c r="A488" s="276"/>
      <c r="B488" s="243" t="s">
        <v>518</v>
      </c>
      <c r="C488" s="244">
        <v>0</v>
      </c>
      <c r="D488" s="244">
        <v>20000</v>
      </c>
      <c r="E488" s="244">
        <v>20000</v>
      </c>
      <c r="F488" s="277"/>
    </row>
    <row r="489" spans="1:6" ht="15.75" customHeight="1" thickBot="1">
      <c r="A489" s="326">
        <v>3141</v>
      </c>
      <c r="B489" s="327" t="s">
        <v>102</v>
      </c>
      <c r="C489" s="328">
        <f>SUM(C490:C492)</f>
        <v>50000</v>
      </c>
      <c r="D489" s="328">
        <f>SUM(D490:D492)</f>
        <v>55000</v>
      </c>
      <c r="E489" s="328">
        <f>SUM(E490:E492)</f>
        <v>51101.91</v>
      </c>
      <c r="F489" s="154">
        <f>SUM(E489/D489*100)</f>
        <v>92.91256363636364</v>
      </c>
    </row>
    <row r="490" spans="1:6" s="8" customFormat="1" ht="15.75" customHeight="1">
      <c r="A490" s="271"/>
      <c r="B490" s="241" t="s">
        <v>747</v>
      </c>
      <c r="C490" s="242">
        <v>0</v>
      </c>
      <c r="D490" s="242">
        <v>5000</v>
      </c>
      <c r="E490" s="242">
        <v>4959.79</v>
      </c>
      <c r="F490" s="148"/>
    </row>
    <row r="491" spans="1:6" s="8" customFormat="1" ht="15.75" customHeight="1">
      <c r="A491" s="265"/>
      <c r="B491" s="235" t="s">
        <v>748</v>
      </c>
      <c r="C491" s="236">
        <v>0</v>
      </c>
      <c r="D491" s="236">
        <v>0</v>
      </c>
      <c r="E491" s="236">
        <v>4992.12</v>
      </c>
      <c r="F491" s="134"/>
    </row>
    <row r="492" spans="1:6" s="106" customFormat="1" ht="15.75" customHeight="1" thickBot="1">
      <c r="A492" s="329"/>
      <c r="B492" s="330" t="s">
        <v>519</v>
      </c>
      <c r="C492" s="331">
        <v>50000</v>
      </c>
      <c r="D492" s="331">
        <v>50000</v>
      </c>
      <c r="E492" s="331">
        <v>41150</v>
      </c>
      <c r="F492" s="332"/>
    </row>
    <row r="493" spans="1:6" ht="15.75" customHeight="1" thickBot="1">
      <c r="A493" s="258">
        <v>3311</v>
      </c>
      <c r="B493" s="259" t="s">
        <v>143</v>
      </c>
      <c r="C493" s="260">
        <f>SUM(C494)</f>
        <v>0</v>
      </c>
      <c r="D493" s="260">
        <f>SUM(D494)</f>
        <v>3000</v>
      </c>
      <c r="E493" s="260">
        <f>SUM(E494)</f>
        <v>0</v>
      </c>
      <c r="F493" s="105">
        <f>SUM(E493/D493*100)</f>
        <v>0</v>
      </c>
    </row>
    <row r="494" spans="1:6" s="106" customFormat="1" ht="15.75" customHeight="1" thickBot="1">
      <c r="A494" s="276"/>
      <c r="B494" s="243" t="s">
        <v>520</v>
      </c>
      <c r="C494" s="244">
        <v>0</v>
      </c>
      <c r="D494" s="244">
        <v>3000</v>
      </c>
      <c r="E494" s="244">
        <v>0</v>
      </c>
      <c r="F494" s="277"/>
    </row>
    <row r="495" spans="1:6" ht="15.75" customHeight="1" thickBot="1">
      <c r="A495" s="258">
        <v>3312</v>
      </c>
      <c r="B495" s="259" t="s">
        <v>318</v>
      </c>
      <c r="C495" s="260">
        <f>SUM(C496)</f>
        <v>0</v>
      </c>
      <c r="D495" s="260">
        <f>SUM(D496)</f>
        <v>25000</v>
      </c>
      <c r="E495" s="260">
        <f>SUM(E496)</f>
        <v>25000</v>
      </c>
      <c r="F495" s="105">
        <f>SUM(E495/D495*100)</f>
        <v>100</v>
      </c>
    </row>
    <row r="496" spans="1:6" s="106" customFormat="1" ht="15.75" customHeight="1" thickBot="1">
      <c r="A496" s="276"/>
      <c r="B496" s="243" t="s">
        <v>319</v>
      </c>
      <c r="C496" s="244">
        <v>0</v>
      </c>
      <c r="D496" s="244">
        <v>25000</v>
      </c>
      <c r="E496" s="244">
        <v>25000</v>
      </c>
      <c r="F496" s="277"/>
    </row>
    <row r="497" spans="1:6" ht="15.75" customHeight="1" thickBot="1">
      <c r="A497" s="258">
        <v>3314</v>
      </c>
      <c r="B497" s="259" t="s">
        <v>53</v>
      </c>
      <c r="C497" s="260">
        <f>SUM(C498:C502)</f>
        <v>2989000</v>
      </c>
      <c r="D497" s="260">
        <f>SUM(D498:D502)</f>
        <v>3525553</v>
      </c>
      <c r="E497" s="260">
        <f>SUM(E498:E502)</f>
        <v>3099316</v>
      </c>
      <c r="F497" s="105">
        <f>SUM(E497/D497*100)</f>
        <v>87.91006687461514</v>
      </c>
    </row>
    <row r="498" spans="1:6" s="106" customFormat="1" ht="15.75" customHeight="1">
      <c r="A498" s="269"/>
      <c r="B498" s="239" t="s">
        <v>320</v>
      </c>
      <c r="C498" s="240">
        <v>2964000</v>
      </c>
      <c r="D498" s="240">
        <v>2964000</v>
      </c>
      <c r="E498" s="240">
        <v>2964000</v>
      </c>
      <c r="F498" s="270"/>
    </row>
    <row r="499" spans="1:6" s="106" customFormat="1" ht="15.75" customHeight="1">
      <c r="A499" s="269"/>
      <c r="B499" s="239" t="s">
        <v>522</v>
      </c>
      <c r="C499" s="240">
        <v>0</v>
      </c>
      <c r="D499" s="240">
        <v>56553</v>
      </c>
      <c r="E499" s="240">
        <v>56553</v>
      </c>
      <c r="F499" s="270"/>
    </row>
    <row r="500" spans="1:6" s="106" customFormat="1" ht="15.75" customHeight="1">
      <c r="A500" s="265"/>
      <c r="B500" s="235" t="s">
        <v>321</v>
      </c>
      <c r="C500" s="236">
        <v>10000</v>
      </c>
      <c r="D500" s="236">
        <v>10000</v>
      </c>
      <c r="E500" s="236">
        <v>10480</v>
      </c>
      <c r="F500" s="266"/>
    </row>
    <row r="501" spans="1:6" s="106" customFormat="1" ht="15.75" customHeight="1">
      <c r="A501" s="265"/>
      <c r="B501" s="235" t="s">
        <v>322</v>
      </c>
      <c r="C501" s="236">
        <v>15000</v>
      </c>
      <c r="D501" s="236">
        <v>15000</v>
      </c>
      <c r="E501" s="236">
        <v>14680</v>
      </c>
      <c r="F501" s="266"/>
    </row>
    <row r="502" spans="1:6" s="106" customFormat="1" ht="15.75" customHeight="1" thickBot="1">
      <c r="A502" s="267"/>
      <c r="B502" s="237" t="s">
        <v>521</v>
      </c>
      <c r="C502" s="238">
        <v>0</v>
      </c>
      <c r="D502" s="238">
        <v>480000</v>
      </c>
      <c r="E502" s="238">
        <v>53603</v>
      </c>
      <c r="F502" s="268"/>
    </row>
    <row r="503" spans="1:6" ht="15.75" customHeight="1" thickBot="1">
      <c r="A503" s="258">
        <v>3315</v>
      </c>
      <c r="B503" s="259" t="s">
        <v>54</v>
      </c>
      <c r="C503" s="260">
        <f>SUM(C504:C505)</f>
        <v>3455000</v>
      </c>
      <c r="D503" s="260">
        <f>SUM(D504:D505)</f>
        <v>3555000</v>
      </c>
      <c r="E503" s="260">
        <f>SUM(E504:E505)</f>
        <v>3555000</v>
      </c>
      <c r="F503" s="105">
        <f>SUM(E503/D503*100)</f>
        <v>100</v>
      </c>
    </row>
    <row r="504" spans="1:6" ht="15.75" customHeight="1">
      <c r="A504" s="271"/>
      <c r="B504" s="241" t="s">
        <v>323</v>
      </c>
      <c r="C504" s="242">
        <v>3455000</v>
      </c>
      <c r="D504" s="242">
        <v>3455000</v>
      </c>
      <c r="E504" s="242">
        <v>3455000</v>
      </c>
      <c r="F504" s="148"/>
    </row>
    <row r="505" spans="1:6" s="106" customFormat="1" ht="15.75" customHeight="1" thickBot="1">
      <c r="A505" s="276"/>
      <c r="B505" s="243" t="s">
        <v>749</v>
      </c>
      <c r="C505" s="244">
        <v>0</v>
      </c>
      <c r="D505" s="244">
        <v>100000</v>
      </c>
      <c r="E505" s="244">
        <v>100000</v>
      </c>
      <c r="F505" s="277"/>
    </row>
    <row r="506" spans="1:6" ht="15.75" customHeight="1" thickBot="1">
      <c r="A506" s="258">
        <v>3316</v>
      </c>
      <c r="B506" s="259" t="s">
        <v>113</v>
      </c>
      <c r="C506" s="260">
        <f>SUM(C507)</f>
        <v>80000</v>
      </c>
      <c r="D506" s="260">
        <f>SUM(D507)</f>
        <v>140000</v>
      </c>
      <c r="E506" s="260">
        <f>SUM(E507)</f>
        <v>37000</v>
      </c>
      <c r="F506" s="105">
        <f>SUM(E506/D506*100)</f>
        <v>26.42857142857143</v>
      </c>
    </row>
    <row r="507" spans="1:6" s="106" customFormat="1" ht="15.75" customHeight="1" thickBot="1">
      <c r="A507" s="276"/>
      <c r="B507" s="243" t="s">
        <v>523</v>
      </c>
      <c r="C507" s="244">
        <v>80000</v>
      </c>
      <c r="D507" s="244">
        <v>140000</v>
      </c>
      <c r="E507" s="244">
        <v>37000</v>
      </c>
      <c r="F507" s="277"/>
    </row>
    <row r="508" spans="1:6" ht="15.75" customHeight="1" thickBot="1">
      <c r="A508" s="258">
        <v>3319</v>
      </c>
      <c r="B508" s="259" t="s">
        <v>55</v>
      </c>
      <c r="C508" s="260">
        <f>SUM(C509:C514)</f>
        <v>329000</v>
      </c>
      <c r="D508" s="260">
        <f>SUM(D509:D514)</f>
        <v>294000</v>
      </c>
      <c r="E508" s="260">
        <f>SUM(E509:E514)</f>
        <v>285293.6</v>
      </c>
      <c r="F508" s="105">
        <f>SUM(E508/D508*100)</f>
        <v>97.0386394557823</v>
      </c>
    </row>
    <row r="509" spans="1:6" s="106" customFormat="1" ht="15.75" customHeight="1">
      <c r="A509" s="269"/>
      <c r="B509" s="239" t="s">
        <v>324</v>
      </c>
      <c r="C509" s="240">
        <v>40000</v>
      </c>
      <c r="D509" s="240">
        <v>40000</v>
      </c>
      <c r="E509" s="240">
        <v>40510</v>
      </c>
      <c r="F509" s="270"/>
    </row>
    <row r="510" spans="1:6" s="106" customFormat="1" ht="15.75" customHeight="1">
      <c r="A510" s="265"/>
      <c r="B510" s="235" t="s">
        <v>325</v>
      </c>
      <c r="C510" s="236">
        <v>40000</v>
      </c>
      <c r="D510" s="236">
        <v>40000</v>
      </c>
      <c r="E510" s="236">
        <v>37000</v>
      </c>
      <c r="F510" s="266"/>
    </row>
    <row r="511" spans="1:6" s="106" customFormat="1" ht="15.75" customHeight="1">
      <c r="A511" s="265"/>
      <c r="B511" s="235" t="s">
        <v>524</v>
      </c>
      <c r="C511" s="236">
        <v>30000</v>
      </c>
      <c r="D511" s="236">
        <v>0</v>
      </c>
      <c r="E511" s="236">
        <v>0</v>
      </c>
      <c r="F511" s="266"/>
    </row>
    <row r="512" spans="1:6" s="106" customFormat="1" ht="15.75" customHeight="1">
      <c r="A512" s="265"/>
      <c r="B512" s="235" t="s">
        <v>338</v>
      </c>
      <c r="C512" s="236">
        <v>40000</v>
      </c>
      <c r="D512" s="236">
        <v>60000</v>
      </c>
      <c r="E512" s="236">
        <v>55244.1</v>
      </c>
      <c r="F512" s="266"/>
    </row>
    <row r="513" spans="1:6" s="106" customFormat="1" ht="15.75" customHeight="1">
      <c r="A513" s="265"/>
      <c r="B513" s="235" t="s">
        <v>326</v>
      </c>
      <c r="C513" s="236">
        <v>50000</v>
      </c>
      <c r="D513" s="236">
        <v>50000</v>
      </c>
      <c r="E513" s="236">
        <v>50000</v>
      </c>
      <c r="F513" s="266"/>
    </row>
    <row r="514" spans="1:6" s="106" customFormat="1" ht="15.75" customHeight="1" thickBot="1">
      <c r="A514" s="267"/>
      <c r="B514" s="237" t="s">
        <v>525</v>
      </c>
      <c r="C514" s="238">
        <v>129000</v>
      </c>
      <c r="D514" s="238">
        <v>104000</v>
      </c>
      <c r="E514" s="238">
        <v>102539.5</v>
      </c>
      <c r="F514" s="268"/>
    </row>
    <row r="515" spans="1:6" ht="15.75" customHeight="1" thickBot="1">
      <c r="A515" s="258">
        <v>3322</v>
      </c>
      <c r="B515" s="259" t="s">
        <v>86</v>
      </c>
      <c r="C515" s="260">
        <f>SUM(C516:C523)</f>
        <v>1000000</v>
      </c>
      <c r="D515" s="260">
        <f>SUM(D516:D523)</f>
        <v>2039900</v>
      </c>
      <c r="E515" s="260">
        <f>SUM(E516:E523)</f>
        <v>1104876</v>
      </c>
      <c r="F515" s="105">
        <f>SUM(E515/D515*100)</f>
        <v>54.16324329624002</v>
      </c>
    </row>
    <row r="516" spans="1:6" s="106" customFormat="1" ht="15.75" customHeight="1">
      <c r="A516" s="269"/>
      <c r="B516" s="239" t="s">
        <v>327</v>
      </c>
      <c r="C516" s="240">
        <v>549449</v>
      </c>
      <c r="D516" s="240">
        <v>721349</v>
      </c>
      <c r="E516" s="240">
        <v>0</v>
      </c>
      <c r="F516" s="270"/>
    </row>
    <row r="517" spans="1:6" s="106" customFormat="1" ht="15.75" customHeight="1">
      <c r="A517" s="265"/>
      <c r="B517" s="235" t="s">
        <v>526</v>
      </c>
      <c r="C517" s="236">
        <v>43898</v>
      </c>
      <c r="D517" s="236">
        <v>244898</v>
      </c>
      <c r="E517" s="236">
        <v>244898</v>
      </c>
      <c r="F517" s="266"/>
    </row>
    <row r="518" spans="1:6" s="106" customFormat="1" ht="15.75" customHeight="1">
      <c r="A518" s="265"/>
      <c r="B518" s="235" t="s">
        <v>527</v>
      </c>
      <c r="C518" s="236">
        <v>37591</v>
      </c>
      <c r="D518" s="236">
        <v>327456</v>
      </c>
      <c r="E518" s="236">
        <v>327456</v>
      </c>
      <c r="F518" s="266"/>
    </row>
    <row r="519" spans="1:6" s="106" customFormat="1" ht="15.75" customHeight="1">
      <c r="A519" s="265"/>
      <c r="B519" s="235" t="s">
        <v>750</v>
      </c>
      <c r="C519" s="236">
        <v>101282</v>
      </c>
      <c r="D519" s="236">
        <v>386282</v>
      </c>
      <c r="E519" s="236">
        <v>172607</v>
      </c>
      <c r="F519" s="266"/>
    </row>
    <row r="520" spans="1:6" s="106" customFormat="1" ht="15.75" customHeight="1">
      <c r="A520" s="265"/>
      <c r="B520" s="235" t="s">
        <v>530</v>
      </c>
      <c r="C520" s="236">
        <v>16045</v>
      </c>
      <c r="D520" s="236">
        <v>131045</v>
      </c>
      <c r="E520" s="236">
        <v>131045</v>
      </c>
      <c r="F520" s="266"/>
    </row>
    <row r="521" spans="1:6" s="106" customFormat="1" ht="15.75" customHeight="1">
      <c r="A521" s="265"/>
      <c r="B521" s="235" t="s">
        <v>528</v>
      </c>
      <c r="C521" s="236">
        <v>31013</v>
      </c>
      <c r="D521" s="236">
        <v>186013</v>
      </c>
      <c r="E521" s="236">
        <v>186013</v>
      </c>
      <c r="F521" s="266"/>
    </row>
    <row r="522" spans="1:6" s="106" customFormat="1" ht="15.75" customHeight="1">
      <c r="A522" s="265"/>
      <c r="B522" s="235" t="s">
        <v>529</v>
      </c>
      <c r="C522" s="236">
        <v>220722</v>
      </c>
      <c r="D522" s="236">
        <v>0</v>
      </c>
      <c r="E522" s="236">
        <v>0</v>
      </c>
      <c r="F522" s="266"/>
    </row>
    <row r="523" spans="1:6" s="106" customFormat="1" ht="15.75" customHeight="1" thickBot="1">
      <c r="A523" s="267"/>
      <c r="B523" s="237" t="s">
        <v>531</v>
      </c>
      <c r="C523" s="238">
        <v>0</v>
      </c>
      <c r="D523" s="238">
        <v>42857</v>
      </c>
      <c r="E523" s="238">
        <v>42857</v>
      </c>
      <c r="F523" s="268"/>
    </row>
    <row r="524" spans="1:6" ht="15.75" customHeight="1" thickBot="1">
      <c r="A524" s="258">
        <v>3330</v>
      </c>
      <c r="B524" s="259" t="s">
        <v>328</v>
      </c>
      <c r="C524" s="260">
        <f>SUM(C525:C527)</f>
        <v>0</v>
      </c>
      <c r="D524" s="260">
        <f>SUM(D525:D527)</f>
        <v>13000</v>
      </c>
      <c r="E524" s="260">
        <f>SUM(E525:E527)</f>
        <v>13000</v>
      </c>
      <c r="F524" s="105">
        <f>SUM(E524/D524*100)</f>
        <v>100</v>
      </c>
    </row>
    <row r="525" spans="1:6" s="106" customFormat="1" ht="15.75" customHeight="1">
      <c r="A525" s="269"/>
      <c r="B525" s="239" t="s">
        <v>329</v>
      </c>
      <c r="C525" s="240">
        <v>0</v>
      </c>
      <c r="D525" s="240">
        <v>5000</v>
      </c>
      <c r="E525" s="240">
        <v>5000</v>
      </c>
      <c r="F525" s="270"/>
    </row>
    <row r="526" spans="1:6" s="106" customFormat="1" ht="15.75" customHeight="1">
      <c r="A526" s="265"/>
      <c r="B526" s="235" t="s">
        <v>330</v>
      </c>
      <c r="C526" s="236">
        <v>0</v>
      </c>
      <c r="D526" s="236">
        <v>5000</v>
      </c>
      <c r="E526" s="236">
        <v>5000</v>
      </c>
      <c r="F526" s="266"/>
    </row>
    <row r="527" spans="1:6" s="106" customFormat="1" ht="15.75" customHeight="1" thickBot="1">
      <c r="A527" s="276"/>
      <c r="B527" s="243" t="s">
        <v>751</v>
      </c>
      <c r="C527" s="244">
        <v>0</v>
      </c>
      <c r="D527" s="244">
        <v>3000</v>
      </c>
      <c r="E527" s="244">
        <v>3000</v>
      </c>
      <c r="F527" s="277"/>
    </row>
    <row r="528" spans="1:6" ht="15.75" customHeight="1" thickBot="1">
      <c r="A528" s="258">
        <v>3341</v>
      </c>
      <c r="B528" s="259" t="s">
        <v>56</v>
      </c>
      <c r="C528" s="260">
        <f>SUM(C529:C532)</f>
        <v>100000</v>
      </c>
      <c r="D528" s="260">
        <f>SUM(D529:D532)</f>
        <v>115500</v>
      </c>
      <c r="E528" s="260">
        <f>SUM(E529:E532)</f>
        <v>9482</v>
      </c>
      <c r="F528" s="105">
        <f>SUM(E528/D528*100)</f>
        <v>8.209523809523809</v>
      </c>
    </row>
    <row r="529" spans="1:6" ht="15.75" customHeight="1">
      <c r="A529" s="333"/>
      <c r="B529" s="334" t="s">
        <v>752</v>
      </c>
      <c r="C529" s="335">
        <v>0</v>
      </c>
      <c r="D529" s="335">
        <v>500</v>
      </c>
      <c r="E529" s="335">
        <v>500</v>
      </c>
      <c r="F529" s="90"/>
    </row>
    <row r="530" spans="1:6" ht="15.75" customHeight="1">
      <c r="A530" s="278"/>
      <c r="B530" s="228" t="s">
        <v>532</v>
      </c>
      <c r="C530" s="229">
        <v>70000</v>
      </c>
      <c r="D530" s="229">
        <v>70000</v>
      </c>
      <c r="E530" s="229">
        <v>2000</v>
      </c>
      <c r="F530" s="279"/>
    </row>
    <row r="531" spans="1:6" ht="15.75" customHeight="1">
      <c r="A531" s="280"/>
      <c r="B531" s="224" t="s">
        <v>331</v>
      </c>
      <c r="C531" s="225">
        <v>30000</v>
      </c>
      <c r="D531" s="225">
        <v>30000</v>
      </c>
      <c r="E531" s="225">
        <v>6982</v>
      </c>
      <c r="F531" s="281"/>
    </row>
    <row r="532" spans="1:6" ht="15.75" customHeight="1" thickBot="1">
      <c r="A532" s="282"/>
      <c r="B532" s="226" t="s">
        <v>533</v>
      </c>
      <c r="C532" s="227">
        <v>0</v>
      </c>
      <c r="D532" s="227">
        <v>15000</v>
      </c>
      <c r="E532" s="227">
        <v>0</v>
      </c>
      <c r="F532" s="283"/>
    </row>
    <row r="533" spans="1:6" ht="15.75" customHeight="1" thickBot="1">
      <c r="A533" s="258">
        <v>3392</v>
      </c>
      <c r="B533" s="259" t="s">
        <v>144</v>
      </c>
      <c r="C533" s="260">
        <f>SUM(C534:C544)</f>
        <v>7387000</v>
      </c>
      <c r="D533" s="260">
        <f>SUM(D534:D544)</f>
        <v>9162100</v>
      </c>
      <c r="E533" s="260">
        <f>SUM(E534:E544)</f>
        <v>8529257.95</v>
      </c>
      <c r="F533" s="105">
        <f>SUM(E533/D533*100)</f>
        <v>93.09282751770881</v>
      </c>
    </row>
    <row r="534" spans="1:6" s="106" customFormat="1" ht="15.75" customHeight="1">
      <c r="A534" s="269"/>
      <c r="B534" s="239" t="s">
        <v>332</v>
      </c>
      <c r="C534" s="240">
        <v>5322000</v>
      </c>
      <c r="D534" s="240">
        <v>5722000</v>
      </c>
      <c r="E534" s="240">
        <v>5722000</v>
      </c>
      <c r="F534" s="270"/>
    </row>
    <row r="535" spans="1:6" s="106" customFormat="1" ht="15.75" customHeight="1">
      <c r="A535" s="265"/>
      <c r="B535" s="235" t="s">
        <v>534</v>
      </c>
      <c r="C535" s="236">
        <v>415000</v>
      </c>
      <c r="D535" s="236">
        <v>415000</v>
      </c>
      <c r="E535" s="236">
        <v>415000</v>
      </c>
      <c r="F535" s="266"/>
    </row>
    <row r="536" spans="1:6" s="106" customFormat="1" ht="15.75" customHeight="1">
      <c r="A536" s="265"/>
      <c r="B536" s="235" t="s">
        <v>535</v>
      </c>
      <c r="C536" s="236">
        <v>0</v>
      </c>
      <c r="D536" s="236">
        <v>20000</v>
      </c>
      <c r="E536" s="236">
        <v>20000</v>
      </c>
      <c r="F536" s="266"/>
    </row>
    <row r="537" spans="1:6" s="106" customFormat="1" ht="15.75" customHeight="1">
      <c r="A537" s="265"/>
      <c r="B537" s="235" t="s">
        <v>536</v>
      </c>
      <c r="C537" s="236">
        <v>0</v>
      </c>
      <c r="D537" s="236">
        <v>12100</v>
      </c>
      <c r="E537" s="236">
        <v>12100</v>
      </c>
      <c r="F537" s="266"/>
    </row>
    <row r="538" spans="1:6" s="106" customFormat="1" ht="15.75" customHeight="1">
      <c r="A538" s="265"/>
      <c r="B538" s="235" t="s">
        <v>333</v>
      </c>
      <c r="C538" s="236">
        <v>300000</v>
      </c>
      <c r="D538" s="236">
        <v>390000</v>
      </c>
      <c r="E538" s="236">
        <v>300000</v>
      </c>
      <c r="F538" s="266"/>
    </row>
    <row r="539" spans="1:6" s="106" customFormat="1" ht="15.75" customHeight="1">
      <c r="A539" s="265"/>
      <c r="B539" s="235" t="s">
        <v>334</v>
      </c>
      <c r="C539" s="236">
        <v>30000</v>
      </c>
      <c r="D539" s="236">
        <v>220000</v>
      </c>
      <c r="E539" s="236">
        <v>179925.53</v>
      </c>
      <c r="F539" s="266"/>
    </row>
    <row r="540" spans="1:6" s="106" customFormat="1" ht="15.75" customHeight="1">
      <c r="A540" s="265"/>
      <c r="B540" s="235" t="s">
        <v>335</v>
      </c>
      <c r="C540" s="236">
        <v>40000</v>
      </c>
      <c r="D540" s="236">
        <v>282000</v>
      </c>
      <c r="E540" s="236">
        <v>191623.46</v>
      </c>
      <c r="F540" s="266"/>
    </row>
    <row r="541" spans="1:6" s="106" customFormat="1" ht="15.75" customHeight="1">
      <c r="A541" s="265"/>
      <c r="B541" s="235" t="s">
        <v>336</v>
      </c>
      <c r="C541" s="236">
        <v>30000</v>
      </c>
      <c r="D541" s="236">
        <v>536000</v>
      </c>
      <c r="E541" s="236">
        <v>397045.84</v>
      </c>
      <c r="F541" s="266"/>
    </row>
    <row r="542" spans="1:6" s="106" customFormat="1" ht="15.75" customHeight="1">
      <c r="A542" s="265"/>
      <c r="B542" s="235" t="s">
        <v>337</v>
      </c>
      <c r="C542" s="236">
        <v>50000</v>
      </c>
      <c r="D542" s="236">
        <v>150000</v>
      </c>
      <c r="E542" s="236">
        <v>141755.76</v>
      </c>
      <c r="F542" s="266"/>
    </row>
    <row r="543" spans="1:6" s="106" customFormat="1" ht="15.75" customHeight="1">
      <c r="A543" s="265"/>
      <c r="B543" s="235" t="s">
        <v>538</v>
      </c>
      <c r="C543" s="236">
        <v>0</v>
      </c>
      <c r="D543" s="236">
        <v>215000</v>
      </c>
      <c r="E543" s="236">
        <v>215827</v>
      </c>
      <c r="F543" s="266"/>
    </row>
    <row r="544" spans="1:6" s="106" customFormat="1" ht="15.75" customHeight="1" thickBot="1">
      <c r="A544" s="267"/>
      <c r="B544" s="237" t="s">
        <v>537</v>
      </c>
      <c r="C544" s="238">
        <v>1200000</v>
      </c>
      <c r="D544" s="238">
        <v>1200000</v>
      </c>
      <c r="E544" s="238">
        <v>933980.36</v>
      </c>
      <c r="F544" s="268"/>
    </row>
    <row r="545" spans="1:6" ht="15.75" customHeight="1" thickBot="1">
      <c r="A545" s="258">
        <v>3399</v>
      </c>
      <c r="B545" s="259" t="s">
        <v>57</v>
      </c>
      <c r="C545" s="260">
        <f>SUM(C546:C549)</f>
        <v>770000</v>
      </c>
      <c r="D545" s="260">
        <f>SUM(D546:D549)</f>
        <v>770000</v>
      </c>
      <c r="E545" s="260">
        <f>SUM(E546:E549)</f>
        <v>767261.8</v>
      </c>
      <c r="F545" s="105">
        <f>SUM(E545/D545*100)</f>
        <v>99.64438961038962</v>
      </c>
    </row>
    <row r="546" spans="1:6" s="106" customFormat="1" ht="15.75" customHeight="1">
      <c r="A546" s="265"/>
      <c r="B546" s="235" t="s">
        <v>339</v>
      </c>
      <c r="C546" s="236">
        <v>400000</v>
      </c>
      <c r="D546" s="236">
        <v>400000</v>
      </c>
      <c r="E546" s="236">
        <v>391058.8</v>
      </c>
      <c r="F546" s="266"/>
    </row>
    <row r="547" spans="1:6" s="106" customFormat="1" ht="15.75" customHeight="1">
      <c r="A547" s="265"/>
      <c r="B547" s="235" t="s">
        <v>340</v>
      </c>
      <c r="C547" s="236">
        <v>0</v>
      </c>
      <c r="D547" s="236">
        <v>0</v>
      </c>
      <c r="E547" s="236">
        <v>6620</v>
      </c>
      <c r="F547" s="266"/>
    </row>
    <row r="548" spans="1:6" s="106" customFormat="1" ht="15.75" customHeight="1">
      <c r="A548" s="265"/>
      <c r="B548" s="235" t="s">
        <v>341</v>
      </c>
      <c r="C548" s="236">
        <v>300000</v>
      </c>
      <c r="D548" s="236">
        <v>300000</v>
      </c>
      <c r="E548" s="236">
        <v>300000</v>
      </c>
      <c r="F548" s="266"/>
    </row>
    <row r="549" spans="1:6" s="106" customFormat="1" ht="15.75" customHeight="1" thickBot="1">
      <c r="A549" s="267"/>
      <c r="B549" s="237" t="s">
        <v>200</v>
      </c>
      <c r="C549" s="238">
        <v>70000</v>
      </c>
      <c r="D549" s="238">
        <v>70000</v>
      </c>
      <c r="E549" s="238">
        <v>69583</v>
      </c>
      <c r="F549" s="268"/>
    </row>
    <row r="550" spans="1:6" ht="15.75" customHeight="1" thickBot="1">
      <c r="A550" s="258">
        <v>3412</v>
      </c>
      <c r="B550" s="259" t="s">
        <v>58</v>
      </c>
      <c r="C550" s="260">
        <f>SUM(C551:C567)</f>
        <v>1215000</v>
      </c>
      <c r="D550" s="260">
        <f>SUM(D551:D567)</f>
        <v>30880673.24</v>
      </c>
      <c r="E550" s="260">
        <f>SUM(E551:E567)</f>
        <v>30397876.55</v>
      </c>
      <c r="F550" s="105">
        <f>SUM(E550/D550*100)</f>
        <v>98.4365733018585</v>
      </c>
    </row>
    <row r="551" spans="1:6" s="106" customFormat="1" ht="15.75" customHeight="1">
      <c r="A551" s="269"/>
      <c r="B551" s="239" t="s">
        <v>342</v>
      </c>
      <c r="C551" s="240">
        <v>5000</v>
      </c>
      <c r="D551" s="240">
        <v>5000</v>
      </c>
      <c r="E551" s="240">
        <v>6361</v>
      </c>
      <c r="F551" s="270"/>
    </row>
    <row r="552" spans="1:6" s="106" customFormat="1" ht="15.75" customHeight="1">
      <c r="A552" s="269"/>
      <c r="B552" s="239" t="s">
        <v>659</v>
      </c>
      <c r="C552" s="240">
        <v>0</v>
      </c>
      <c r="D552" s="240">
        <v>24000</v>
      </c>
      <c r="E552" s="240">
        <v>24200</v>
      </c>
      <c r="F552" s="270"/>
    </row>
    <row r="553" spans="1:6" s="106" customFormat="1" ht="15.75" customHeight="1">
      <c r="A553" s="265"/>
      <c r="B553" s="235" t="s">
        <v>539</v>
      </c>
      <c r="C553" s="236">
        <v>0</v>
      </c>
      <c r="D553" s="236">
        <v>17000</v>
      </c>
      <c r="E553" s="236">
        <v>17254</v>
      </c>
      <c r="F553" s="266"/>
    </row>
    <row r="554" spans="1:6" s="106" customFormat="1" ht="15.75" customHeight="1">
      <c r="A554" s="265"/>
      <c r="B554" s="235" t="s">
        <v>540</v>
      </c>
      <c r="C554" s="236">
        <v>0</v>
      </c>
      <c r="D554" s="236">
        <v>0</v>
      </c>
      <c r="E554" s="236">
        <v>2278</v>
      </c>
      <c r="F554" s="266"/>
    </row>
    <row r="555" spans="1:6" s="106" customFormat="1" ht="15.75" customHeight="1">
      <c r="A555" s="265"/>
      <c r="B555" s="235" t="s">
        <v>542</v>
      </c>
      <c r="C555" s="236">
        <v>0</v>
      </c>
      <c r="D555" s="236">
        <v>270000</v>
      </c>
      <c r="E555" s="236">
        <v>193962.5</v>
      </c>
      <c r="F555" s="266"/>
    </row>
    <row r="556" spans="1:6" s="106" customFormat="1" ht="15.75" customHeight="1">
      <c r="A556" s="265"/>
      <c r="B556" s="235" t="s">
        <v>541</v>
      </c>
      <c r="C556" s="236">
        <v>0</v>
      </c>
      <c r="D556" s="236">
        <v>80000</v>
      </c>
      <c r="E556" s="236">
        <v>0</v>
      </c>
      <c r="F556" s="266"/>
    </row>
    <row r="557" spans="1:6" s="106" customFormat="1" ht="15.75" customHeight="1">
      <c r="A557" s="265"/>
      <c r="B557" s="235" t="s">
        <v>543</v>
      </c>
      <c r="C557" s="236">
        <v>0</v>
      </c>
      <c r="D557" s="236">
        <v>290000</v>
      </c>
      <c r="E557" s="236">
        <v>280906</v>
      </c>
      <c r="F557" s="266"/>
    </row>
    <row r="558" spans="1:6" s="106" customFormat="1" ht="15.75" customHeight="1">
      <c r="A558" s="265"/>
      <c r="B558" s="235" t="s">
        <v>753</v>
      </c>
      <c r="C558" s="236">
        <v>0</v>
      </c>
      <c r="D558" s="236">
        <v>697689</v>
      </c>
      <c r="E558" s="236">
        <v>694142.75</v>
      </c>
      <c r="F558" s="266"/>
    </row>
    <row r="559" spans="1:6" s="106" customFormat="1" ht="15.75" customHeight="1">
      <c r="A559" s="265"/>
      <c r="B559" s="235" t="s">
        <v>343</v>
      </c>
      <c r="C559" s="236">
        <v>0</v>
      </c>
      <c r="D559" s="236">
        <v>50000</v>
      </c>
      <c r="E559" s="236">
        <v>0</v>
      </c>
      <c r="F559" s="266"/>
    </row>
    <row r="560" spans="1:6" s="106" customFormat="1" ht="15.75" customHeight="1">
      <c r="A560" s="265"/>
      <c r="B560" s="235" t="s">
        <v>544</v>
      </c>
      <c r="C560" s="236">
        <v>0</v>
      </c>
      <c r="D560" s="236">
        <v>80000</v>
      </c>
      <c r="E560" s="236">
        <v>80118</v>
      </c>
      <c r="F560" s="266"/>
    </row>
    <row r="561" spans="1:6" s="106" customFormat="1" ht="15.75" customHeight="1">
      <c r="A561" s="265"/>
      <c r="B561" s="235" t="s">
        <v>545</v>
      </c>
      <c r="C561" s="236">
        <v>0</v>
      </c>
      <c r="D561" s="236">
        <v>100000</v>
      </c>
      <c r="E561" s="236">
        <v>64637</v>
      </c>
      <c r="F561" s="266"/>
    </row>
    <row r="562" spans="1:6" s="106" customFormat="1" ht="15.75" customHeight="1">
      <c r="A562" s="265"/>
      <c r="B562" s="235" t="s">
        <v>344</v>
      </c>
      <c r="C562" s="236">
        <v>0</v>
      </c>
      <c r="D562" s="236">
        <v>368000</v>
      </c>
      <c r="E562" s="236">
        <v>365114</v>
      </c>
      <c r="F562" s="266"/>
    </row>
    <row r="563" spans="1:6" s="106" customFormat="1" ht="15.75" customHeight="1">
      <c r="A563" s="265"/>
      <c r="B563" s="235" t="s">
        <v>754</v>
      </c>
      <c r="C563" s="236">
        <v>0</v>
      </c>
      <c r="D563" s="236">
        <v>242000</v>
      </c>
      <c r="E563" s="236">
        <v>242000</v>
      </c>
      <c r="F563" s="266"/>
    </row>
    <row r="564" spans="1:6" s="106" customFormat="1" ht="15.75" customHeight="1">
      <c r="A564" s="265"/>
      <c r="B564" s="235" t="s">
        <v>755</v>
      </c>
      <c r="C564" s="236">
        <v>0</v>
      </c>
      <c r="D564" s="236">
        <v>26566984.24</v>
      </c>
      <c r="E564" s="236">
        <v>26551768.1</v>
      </c>
      <c r="F564" s="266"/>
    </row>
    <row r="565" spans="1:6" s="106" customFormat="1" ht="15.75" customHeight="1">
      <c r="A565" s="265"/>
      <c r="B565" s="235" t="s">
        <v>546</v>
      </c>
      <c r="C565" s="236">
        <v>0</v>
      </c>
      <c r="D565" s="236">
        <v>300000</v>
      </c>
      <c r="E565" s="236">
        <v>0</v>
      </c>
      <c r="F565" s="266"/>
    </row>
    <row r="566" spans="1:6" s="106" customFormat="1" ht="15.75" customHeight="1">
      <c r="A566" s="265"/>
      <c r="B566" s="235" t="s">
        <v>547</v>
      </c>
      <c r="C566" s="236">
        <v>0</v>
      </c>
      <c r="D566" s="236">
        <v>250000</v>
      </c>
      <c r="E566" s="236">
        <v>211108</v>
      </c>
      <c r="F566" s="266"/>
    </row>
    <row r="567" spans="1:6" s="106" customFormat="1" ht="15.75" customHeight="1" thickBot="1">
      <c r="A567" s="267"/>
      <c r="B567" s="237" t="s">
        <v>345</v>
      </c>
      <c r="C567" s="238">
        <v>1210000</v>
      </c>
      <c r="D567" s="238">
        <v>1540000</v>
      </c>
      <c r="E567" s="238">
        <v>1664027.2</v>
      </c>
      <c r="F567" s="268"/>
    </row>
    <row r="568" spans="1:6" ht="15.75" customHeight="1" thickBot="1">
      <c r="A568" s="258">
        <v>3419</v>
      </c>
      <c r="B568" s="259" t="s">
        <v>59</v>
      </c>
      <c r="C568" s="260">
        <f>SUM(C569:C609)</f>
        <v>4555000</v>
      </c>
      <c r="D568" s="260">
        <f>SUM(D569:D609)</f>
        <v>5096600</v>
      </c>
      <c r="E568" s="260">
        <f>SUM(E569:E609)</f>
        <v>5096323</v>
      </c>
      <c r="F568" s="105">
        <f>SUM(E568/D568*100)</f>
        <v>99.99456500412039</v>
      </c>
    </row>
    <row r="569" spans="1:6" s="106" customFormat="1" ht="15.75" customHeight="1">
      <c r="A569" s="269"/>
      <c r="B569" s="239" t="s">
        <v>548</v>
      </c>
      <c r="C569" s="240">
        <v>240200</v>
      </c>
      <c r="D569" s="240">
        <v>87400</v>
      </c>
      <c r="E569" s="240">
        <v>87323</v>
      </c>
      <c r="F569" s="270"/>
    </row>
    <row r="570" spans="1:6" s="106" customFormat="1" ht="15.75" customHeight="1">
      <c r="A570" s="269"/>
      <c r="B570" s="239" t="s">
        <v>756</v>
      </c>
      <c r="C570" s="240">
        <v>0</v>
      </c>
      <c r="D570" s="240">
        <v>500000</v>
      </c>
      <c r="E570" s="240">
        <v>500000</v>
      </c>
      <c r="F570" s="270"/>
    </row>
    <row r="571" spans="1:6" s="106" customFormat="1" ht="15.75" customHeight="1">
      <c r="A571" s="265"/>
      <c r="B571" s="235" t="s">
        <v>346</v>
      </c>
      <c r="C571" s="236"/>
      <c r="D571" s="236"/>
      <c r="E571" s="236"/>
      <c r="F571" s="266"/>
    </row>
    <row r="572" spans="1:6" s="106" customFormat="1" ht="15.75" customHeight="1">
      <c r="A572" s="265"/>
      <c r="B572" s="235" t="s">
        <v>549</v>
      </c>
      <c r="C572" s="236">
        <v>512000</v>
      </c>
      <c r="D572" s="236">
        <v>512000</v>
      </c>
      <c r="E572" s="236">
        <v>512000</v>
      </c>
      <c r="F572" s="266"/>
    </row>
    <row r="573" spans="1:6" s="106" customFormat="1" ht="15.75" customHeight="1">
      <c r="A573" s="265"/>
      <c r="B573" s="235" t="s">
        <v>550</v>
      </c>
      <c r="C573" s="236">
        <v>1152400</v>
      </c>
      <c r="D573" s="236">
        <v>1152400</v>
      </c>
      <c r="E573" s="236">
        <v>1152400</v>
      </c>
      <c r="F573" s="266"/>
    </row>
    <row r="574" spans="1:6" s="106" customFormat="1" ht="15.75" customHeight="1">
      <c r="A574" s="265"/>
      <c r="B574" s="235" t="s">
        <v>551</v>
      </c>
      <c r="C574" s="236">
        <v>37900</v>
      </c>
      <c r="D574" s="236">
        <v>37900</v>
      </c>
      <c r="E574" s="236">
        <v>37900</v>
      </c>
      <c r="F574" s="266"/>
    </row>
    <row r="575" spans="1:6" s="106" customFormat="1" ht="15.75" customHeight="1">
      <c r="A575" s="265"/>
      <c r="B575" s="235" t="s">
        <v>552</v>
      </c>
      <c r="C575" s="236">
        <v>827900</v>
      </c>
      <c r="D575" s="236">
        <v>827900</v>
      </c>
      <c r="E575" s="236">
        <v>827900</v>
      </c>
      <c r="F575" s="266"/>
    </row>
    <row r="576" spans="1:6" s="106" customFormat="1" ht="15.75" customHeight="1">
      <c r="A576" s="265"/>
      <c r="B576" s="235" t="s">
        <v>553</v>
      </c>
      <c r="C576" s="236">
        <v>345500</v>
      </c>
      <c r="D576" s="236">
        <v>345500</v>
      </c>
      <c r="E576" s="236">
        <v>345500</v>
      </c>
      <c r="F576" s="266"/>
    </row>
    <row r="577" spans="1:6" s="106" customFormat="1" ht="15.75" customHeight="1">
      <c r="A577" s="265"/>
      <c r="B577" s="235" t="s">
        <v>554</v>
      </c>
      <c r="C577" s="236">
        <v>780300</v>
      </c>
      <c r="D577" s="236">
        <v>780300</v>
      </c>
      <c r="E577" s="236">
        <v>780300</v>
      </c>
      <c r="F577" s="266"/>
    </row>
    <row r="578" spans="1:6" s="106" customFormat="1" ht="15.75" customHeight="1">
      <c r="A578" s="265"/>
      <c r="B578" s="235" t="s">
        <v>555</v>
      </c>
      <c r="C578" s="236">
        <v>369400</v>
      </c>
      <c r="D578" s="236">
        <v>369400</v>
      </c>
      <c r="E578" s="236">
        <v>369400</v>
      </c>
      <c r="F578" s="266"/>
    </row>
    <row r="579" spans="1:6" s="106" customFormat="1" ht="15.75" customHeight="1">
      <c r="A579" s="265"/>
      <c r="B579" s="235" t="s">
        <v>556</v>
      </c>
      <c r="C579" s="236">
        <v>77900</v>
      </c>
      <c r="D579" s="236">
        <v>77900</v>
      </c>
      <c r="E579" s="236">
        <v>77900</v>
      </c>
      <c r="F579" s="266"/>
    </row>
    <row r="580" spans="1:6" s="106" customFormat="1" ht="15.75" customHeight="1">
      <c r="A580" s="265"/>
      <c r="B580" s="235" t="s">
        <v>557</v>
      </c>
      <c r="C580" s="236">
        <v>17400</v>
      </c>
      <c r="D580" s="236">
        <v>17400</v>
      </c>
      <c r="E580" s="236">
        <v>17400</v>
      </c>
      <c r="F580" s="266"/>
    </row>
    <row r="581" spans="1:6" s="106" customFormat="1" ht="15.75" customHeight="1">
      <c r="A581" s="265"/>
      <c r="B581" s="235" t="s">
        <v>558</v>
      </c>
      <c r="C581" s="236">
        <v>5000</v>
      </c>
      <c r="D581" s="236">
        <v>5000</v>
      </c>
      <c r="E581" s="236">
        <v>5000</v>
      </c>
      <c r="F581" s="266"/>
    </row>
    <row r="582" spans="1:6" s="106" customFormat="1" ht="15.75" customHeight="1">
      <c r="A582" s="265"/>
      <c r="B582" s="235" t="s">
        <v>559</v>
      </c>
      <c r="C582" s="236">
        <v>5000</v>
      </c>
      <c r="D582" s="236">
        <v>5000</v>
      </c>
      <c r="E582" s="236">
        <v>5000</v>
      </c>
      <c r="F582" s="266"/>
    </row>
    <row r="583" spans="1:6" s="106" customFormat="1" ht="15.75" customHeight="1">
      <c r="A583" s="265"/>
      <c r="B583" s="235" t="s">
        <v>347</v>
      </c>
      <c r="C583" s="236">
        <v>84000</v>
      </c>
      <c r="D583" s="236">
        <v>84000</v>
      </c>
      <c r="E583" s="236">
        <v>84000</v>
      </c>
      <c r="F583" s="266"/>
    </row>
    <row r="584" spans="1:6" s="106" customFormat="1" ht="15.75" customHeight="1">
      <c r="A584" s="265"/>
      <c r="B584" s="235" t="s">
        <v>348</v>
      </c>
      <c r="C584" s="236">
        <v>2200</v>
      </c>
      <c r="D584" s="236">
        <v>2200</v>
      </c>
      <c r="E584" s="236">
        <v>2200</v>
      </c>
      <c r="F584" s="266"/>
    </row>
    <row r="585" spans="1:6" s="106" customFormat="1" ht="15.75" customHeight="1">
      <c r="A585" s="265"/>
      <c r="B585" s="235" t="s">
        <v>349</v>
      </c>
      <c r="C585" s="236">
        <v>51900</v>
      </c>
      <c r="D585" s="236">
        <v>51900</v>
      </c>
      <c r="E585" s="236">
        <v>51900</v>
      </c>
      <c r="F585" s="266"/>
    </row>
    <row r="586" spans="1:6" s="106" customFormat="1" ht="15.75" customHeight="1">
      <c r="A586" s="265"/>
      <c r="B586" s="235" t="s">
        <v>350</v>
      </c>
      <c r="C586" s="236">
        <v>4900</v>
      </c>
      <c r="D586" s="236">
        <v>4900</v>
      </c>
      <c r="E586" s="236">
        <v>4900</v>
      </c>
      <c r="F586" s="266"/>
    </row>
    <row r="587" spans="1:6" s="106" customFormat="1" ht="15.75" customHeight="1">
      <c r="A587" s="265"/>
      <c r="B587" s="235" t="s">
        <v>351</v>
      </c>
      <c r="C587" s="236">
        <v>23000</v>
      </c>
      <c r="D587" s="236">
        <v>23000</v>
      </c>
      <c r="E587" s="236">
        <v>23000</v>
      </c>
      <c r="F587" s="266"/>
    </row>
    <row r="588" spans="1:6" s="106" customFormat="1" ht="15.75" customHeight="1">
      <c r="A588" s="265"/>
      <c r="B588" s="235" t="s">
        <v>352</v>
      </c>
      <c r="C588" s="236">
        <v>6900</v>
      </c>
      <c r="D588" s="236">
        <v>6900</v>
      </c>
      <c r="E588" s="236">
        <v>6900</v>
      </c>
      <c r="F588" s="266"/>
    </row>
    <row r="589" spans="1:6" s="106" customFormat="1" ht="15.75" customHeight="1">
      <c r="A589" s="265"/>
      <c r="B589" s="235" t="s">
        <v>560</v>
      </c>
      <c r="C589" s="236">
        <v>1200</v>
      </c>
      <c r="D589" s="236">
        <v>1200</v>
      </c>
      <c r="E589" s="236">
        <v>1200</v>
      </c>
      <c r="F589" s="266"/>
    </row>
    <row r="590" spans="1:6" s="106" customFormat="1" ht="15.75" customHeight="1">
      <c r="A590" s="265"/>
      <c r="B590" s="235" t="s">
        <v>353</v>
      </c>
      <c r="C590" s="236">
        <v>5000</v>
      </c>
      <c r="D590" s="236">
        <v>5000</v>
      </c>
      <c r="E590" s="236">
        <v>5000</v>
      </c>
      <c r="F590" s="266"/>
    </row>
    <row r="591" spans="1:6" s="106" customFormat="1" ht="15.75" customHeight="1">
      <c r="A591" s="265"/>
      <c r="B591" s="235" t="s">
        <v>561</v>
      </c>
      <c r="C591" s="236">
        <v>5000</v>
      </c>
      <c r="D591" s="236">
        <v>5000</v>
      </c>
      <c r="E591" s="236">
        <v>5000</v>
      </c>
      <c r="F591" s="266"/>
    </row>
    <row r="592" spans="1:6" s="106" customFormat="1" ht="15.75" customHeight="1">
      <c r="A592" s="265"/>
      <c r="B592" s="235" t="s">
        <v>354</v>
      </c>
      <c r="C592" s="236">
        <v>0</v>
      </c>
      <c r="D592" s="236">
        <v>20000</v>
      </c>
      <c r="E592" s="236">
        <v>20000</v>
      </c>
      <c r="F592" s="266"/>
    </row>
    <row r="593" spans="1:6" s="106" customFormat="1" ht="15.75" customHeight="1">
      <c r="A593" s="265"/>
      <c r="B593" s="235" t="s">
        <v>562</v>
      </c>
      <c r="C593" s="236">
        <v>0</v>
      </c>
      <c r="D593" s="236">
        <v>2000</v>
      </c>
      <c r="E593" s="236">
        <v>2000</v>
      </c>
      <c r="F593" s="266"/>
    </row>
    <row r="594" spans="1:6" s="106" customFormat="1" ht="15.75" customHeight="1">
      <c r="A594" s="265"/>
      <c r="B594" s="235" t="s">
        <v>563</v>
      </c>
      <c r="C594" s="236">
        <v>0</v>
      </c>
      <c r="D594" s="236">
        <v>3000</v>
      </c>
      <c r="E594" s="236">
        <v>3000</v>
      </c>
      <c r="F594" s="266"/>
    </row>
    <row r="595" spans="1:6" s="106" customFormat="1" ht="15.75" customHeight="1">
      <c r="A595" s="265"/>
      <c r="B595" s="235" t="s">
        <v>564</v>
      </c>
      <c r="C595" s="236">
        <v>0</v>
      </c>
      <c r="D595" s="236">
        <v>3000</v>
      </c>
      <c r="E595" s="236">
        <v>3000</v>
      </c>
      <c r="F595" s="266"/>
    </row>
    <row r="596" spans="1:6" s="106" customFormat="1" ht="15.75" customHeight="1">
      <c r="A596" s="265"/>
      <c r="B596" s="235" t="s">
        <v>565</v>
      </c>
      <c r="C596" s="236">
        <v>0</v>
      </c>
      <c r="D596" s="236">
        <v>3000</v>
      </c>
      <c r="E596" s="236">
        <v>3000</v>
      </c>
      <c r="F596" s="266"/>
    </row>
    <row r="597" spans="1:6" s="106" customFormat="1" ht="15.75" customHeight="1">
      <c r="A597" s="265"/>
      <c r="B597" s="235" t="s">
        <v>757</v>
      </c>
      <c r="C597" s="236">
        <v>0</v>
      </c>
      <c r="D597" s="236">
        <v>17400</v>
      </c>
      <c r="E597" s="236">
        <v>17400</v>
      </c>
      <c r="F597" s="266"/>
    </row>
    <row r="598" spans="1:6" s="106" customFormat="1" ht="15.75" customHeight="1">
      <c r="A598" s="265"/>
      <c r="B598" s="235" t="s">
        <v>759</v>
      </c>
      <c r="C598" s="236">
        <v>0</v>
      </c>
      <c r="D598" s="236">
        <v>39200</v>
      </c>
      <c r="E598" s="236">
        <v>39200</v>
      </c>
      <c r="F598" s="266"/>
    </row>
    <row r="599" spans="1:6" s="106" customFormat="1" ht="15.75" customHeight="1">
      <c r="A599" s="265"/>
      <c r="B599" s="235" t="s">
        <v>758</v>
      </c>
      <c r="C599" s="236">
        <v>0</v>
      </c>
      <c r="D599" s="236">
        <v>1300</v>
      </c>
      <c r="E599" s="236">
        <v>1300</v>
      </c>
      <c r="F599" s="266"/>
    </row>
    <row r="600" spans="1:6" s="106" customFormat="1" ht="15.75" customHeight="1">
      <c r="A600" s="265"/>
      <c r="B600" s="235" t="s">
        <v>760</v>
      </c>
      <c r="C600" s="236">
        <v>0</v>
      </c>
      <c r="D600" s="236">
        <v>28200</v>
      </c>
      <c r="E600" s="236">
        <v>28200</v>
      </c>
      <c r="F600" s="266"/>
    </row>
    <row r="601" spans="1:6" s="106" customFormat="1" ht="15.75" customHeight="1">
      <c r="A601" s="265"/>
      <c r="B601" s="235" t="s">
        <v>761</v>
      </c>
      <c r="C601" s="236">
        <v>0</v>
      </c>
      <c r="D601" s="236">
        <v>11800</v>
      </c>
      <c r="E601" s="236">
        <v>11800</v>
      </c>
      <c r="F601" s="266"/>
    </row>
    <row r="602" spans="1:6" s="106" customFormat="1" ht="15.75" customHeight="1">
      <c r="A602" s="265"/>
      <c r="B602" s="235" t="s">
        <v>765</v>
      </c>
      <c r="C602" s="236">
        <v>0</v>
      </c>
      <c r="D602" s="236">
        <v>26600</v>
      </c>
      <c r="E602" s="236">
        <v>26600</v>
      </c>
      <c r="F602" s="266"/>
    </row>
    <row r="603" spans="1:6" s="106" customFormat="1" ht="15.75" customHeight="1">
      <c r="A603" s="265"/>
      <c r="B603" s="235" t="s">
        <v>762</v>
      </c>
      <c r="C603" s="236">
        <v>0</v>
      </c>
      <c r="D603" s="236">
        <v>12600</v>
      </c>
      <c r="E603" s="236">
        <v>12600</v>
      </c>
      <c r="F603" s="266"/>
    </row>
    <row r="604" spans="1:6" s="106" customFormat="1" ht="15.75" customHeight="1">
      <c r="A604" s="265"/>
      <c r="B604" s="235" t="s">
        <v>763</v>
      </c>
      <c r="C604" s="236">
        <v>0</v>
      </c>
      <c r="D604" s="236">
        <v>2700</v>
      </c>
      <c r="E604" s="236">
        <v>2700</v>
      </c>
      <c r="F604" s="266"/>
    </row>
    <row r="605" spans="1:6" s="106" customFormat="1" ht="15.75" customHeight="1">
      <c r="A605" s="265"/>
      <c r="B605" s="235" t="s">
        <v>764</v>
      </c>
      <c r="C605" s="236">
        <v>0</v>
      </c>
      <c r="D605" s="236">
        <v>600</v>
      </c>
      <c r="E605" s="236">
        <v>600</v>
      </c>
      <c r="F605" s="266"/>
    </row>
    <row r="606" spans="1:6" s="106" customFormat="1" ht="15.75" customHeight="1">
      <c r="A606" s="265"/>
      <c r="B606" s="235" t="s">
        <v>767</v>
      </c>
      <c r="C606" s="236">
        <v>0</v>
      </c>
      <c r="D606" s="236">
        <v>10000</v>
      </c>
      <c r="E606" s="236">
        <v>10000</v>
      </c>
      <c r="F606" s="266"/>
    </row>
    <row r="607" spans="1:6" s="106" customFormat="1" ht="15.75" customHeight="1">
      <c r="A607" s="265"/>
      <c r="B607" s="235" t="s">
        <v>566</v>
      </c>
      <c r="C607" s="236">
        <v>0</v>
      </c>
      <c r="D607" s="236">
        <v>4000</v>
      </c>
      <c r="E607" s="236">
        <v>4000</v>
      </c>
      <c r="F607" s="266"/>
    </row>
    <row r="608" spans="1:6" s="106" customFormat="1" ht="15.75" customHeight="1">
      <c r="A608" s="265"/>
      <c r="B608" s="235" t="s">
        <v>766</v>
      </c>
      <c r="C608" s="236">
        <v>0</v>
      </c>
      <c r="D608" s="236">
        <v>4000</v>
      </c>
      <c r="E608" s="236">
        <v>4000</v>
      </c>
      <c r="F608" s="266"/>
    </row>
    <row r="609" spans="1:6" s="106" customFormat="1" ht="15.75" customHeight="1" thickBot="1">
      <c r="A609" s="267"/>
      <c r="B609" s="237" t="s">
        <v>567</v>
      </c>
      <c r="C609" s="238">
        <v>0</v>
      </c>
      <c r="D609" s="238">
        <v>5000</v>
      </c>
      <c r="E609" s="238">
        <v>4800</v>
      </c>
      <c r="F609" s="268"/>
    </row>
    <row r="610" spans="1:6" ht="15.75" customHeight="1" thickBot="1">
      <c r="A610" s="258">
        <v>3421</v>
      </c>
      <c r="B610" s="259" t="s">
        <v>37</v>
      </c>
      <c r="C610" s="260">
        <f>SUM(C611:C615)</f>
        <v>600000</v>
      </c>
      <c r="D610" s="260">
        <f>SUM(D611:D615)</f>
        <v>2050500</v>
      </c>
      <c r="E610" s="260">
        <f>SUM(E611:E615)</f>
        <v>1833612</v>
      </c>
      <c r="F610" s="105">
        <f>SUM(E610/D610*100)</f>
        <v>89.42267739575713</v>
      </c>
    </row>
    <row r="611" spans="1:6" s="106" customFormat="1" ht="15.75" customHeight="1">
      <c r="A611" s="271"/>
      <c r="B611" s="239" t="s">
        <v>355</v>
      </c>
      <c r="C611" s="240">
        <v>600000</v>
      </c>
      <c r="D611" s="240">
        <v>600000</v>
      </c>
      <c r="E611" s="240">
        <v>600000</v>
      </c>
      <c r="F611" s="272"/>
    </row>
    <row r="612" spans="1:6" s="106" customFormat="1" ht="15.75" customHeight="1">
      <c r="A612" s="265"/>
      <c r="B612" s="235" t="s">
        <v>769</v>
      </c>
      <c r="C612" s="236">
        <v>0</v>
      </c>
      <c r="D612" s="236">
        <v>12000</v>
      </c>
      <c r="E612" s="236">
        <v>12000</v>
      </c>
      <c r="F612" s="266"/>
    </row>
    <row r="613" spans="1:6" s="106" customFormat="1" ht="15.75" customHeight="1">
      <c r="A613" s="276"/>
      <c r="B613" s="243" t="s">
        <v>768</v>
      </c>
      <c r="C613" s="244">
        <v>0</v>
      </c>
      <c r="D613" s="244">
        <v>12000</v>
      </c>
      <c r="E613" s="244">
        <v>12000</v>
      </c>
      <c r="F613" s="277"/>
    </row>
    <row r="614" spans="1:6" s="106" customFormat="1" ht="15.75" customHeight="1">
      <c r="A614" s="265"/>
      <c r="B614" s="235" t="s">
        <v>770</v>
      </c>
      <c r="C614" s="236">
        <v>0</v>
      </c>
      <c r="D614" s="236">
        <v>12000</v>
      </c>
      <c r="E614" s="236">
        <v>12000</v>
      </c>
      <c r="F614" s="266"/>
    </row>
    <row r="615" spans="1:6" s="106" customFormat="1" ht="15.75" customHeight="1" thickBot="1">
      <c r="A615" s="276"/>
      <c r="B615" s="243" t="s">
        <v>568</v>
      </c>
      <c r="C615" s="244">
        <v>0</v>
      </c>
      <c r="D615" s="244">
        <v>1414500</v>
      </c>
      <c r="E615" s="244">
        <v>1197612</v>
      </c>
      <c r="F615" s="277"/>
    </row>
    <row r="616" spans="1:6" ht="15.75" customHeight="1" thickBot="1">
      <c r="A616" s="258">
        <v>3429</v>
      </c>
      <c r="B616" s="259" t="s">
        <v>60</v>
      </c>
      <c r="C616" s="260">
        <f>SUM(C617:C619)</f>
        <v>303000</v>
      </c>
      <c r="D616" s="260">
        <f>SUM(D617:D619)</f>
        <v>389000</v>
      </c>
      <c r="E616" s="260">
        <f>SUM(E617:E619)</f>
        <v>387554.68</v>
      </c>
      <c r="F616" s="105">
        <f>SUM(E616/D616*100)</f>
        <v>99.62845244215937</v>
      </c>
    </row>
    <row r="617" spans="1:6" s="106" customFormat="1" ht="15.75" customHeight="1">
      <c r="A617" s="269"/>
      <c r="B617" s="239" t="s">
        <v>356</v>
      </c>
      <c r="C617" s="240">
        <v>0</v>
      </c>
      <c r="D617" s="240">
        <v>8000</v>
      </c>
      <c r="E617" s="240">
        <v>8000</v>
      </c>
      <c r="F617" s="270"/>
    </row>
    <row r="618" spans="1:6" s="106" customFormat="1" ht="15.75" customHeight="1">
      <c r="A618" s="265"/>
      <c r="B618" s="235" t="s">
        <v>569</v>
      </c>
      <c r="C618" s="236">
        <v>0</v>
      </c>
      <c r="D618" s="236">
        <v>3000</v>
      </c>
      <c r="E618" s="236">
        <v>3000</v>
      </c>
      <c r="F618" s="266"/>
    </row>
    <row r="619" spans="1:6" ht="15.75" customHeight="1" thickBot="1">
      <c r="A619" s="282"/>
      <c r="B619" s="226" t="s">
        <v>771</v>
      </c>
      <c r="C619" s="227">
        <v>303000</v>
      </c>
      <c r="D619" s="227">
        <v>378000</v>
      </c>
      <c r="E619" s="227">
        <v>376554.68</v>
      </c>
      <c r="F619" s="283"/>
    </row>
    <row r="620" spans="1:6" ht="15.75" customHeight="1" thickBot="1">
      <c r="A620" s="258">
        <v>3533</v>
      </c>
      <c r="B620" s="259" t="s">
        <v>202</v>
      </c>
      <c r="C620" s="260">
        <f>SUM(C621)</f>
        <v>0</v>
      </c>
      <c r="D620" s="260">
        <f>SUM(D621)</f>
        <v>5000</v>
      </c>
      <c r="E620" s="260">
        <f>SUM(E621)</f>
        <v>5000</v>
      </c>
      <c r="F620" s="105">
        <f>SUM(E620/D620*100)</f>
        <v>100</v>
      </c>
    </row>
    <row r="621" spans="1:6" s="106" customFormat="1" ht="15.75" customHeight="1" thickBot="1">
      <c r="A621" s="276"/>
      <c r="B621" s="243" t="s">
        <v>357</v>
      </c>
      <c r="C621" s="244">
        <v>0</v>
      </c>
      <c r="D621" s="244">
        <v>5000</v>
      </c>
      <c r="E621" s="244">
        <v>5000</v>
      </c>
      <c r="F621" s="277"/>
    </row>
    <row r="622" spans="1:6" ht="15.75" customHeight="1" thickBot="1">
      <c r="A622" s="258">
        <v>3543</v>
      </c>
      <c r="B622" s="259" t="s">
        <v>358</v>
      </c>
      <c r="C622" s="260">
        <f>SUM(C623:C634)</f>
        <v>0</v>
      </c>
      <c r="D622" s="260">
        <f>SUM(D623:D634)</f>
        <v>139533.5</v>
      </c>
      <c r="E622" s="260">
        <f>SUM(E623:E634)</f>
        <v>139533.5</v>
      </c>
      <c r="F622" s="105">
        <f>SUM(E622/D622*100)</f>
        <v>100</v>
      </c>
    </row>
    <row r="623" spans="1:6" s="106" customFormat="1" ht="15.75" customHeight="1">
      <c r="A623" s="269"/>
      <c r="B623" s="239" t="s">
        <v>359</v>
      </c>
      <c r="C623" s="240">
        <v>0</v>
      </c>
      <c r="D623" s="240"/>
      <c r="E623" s="240">
        <v>0</v>
      </c>
      <c r="F623" s="270"/>
    </row>
    <row r="624" spans="1:6" s="106" customFormat="1" ht="15.75" customHeight="1">
      <c r="A624" s="265"/>
      <c r="B624" s="235" t="s">
        <v>360</v>
      </c>
      <c r="C624" s="236">
        <v>0</v>
      </c>
      <c r="D624" s="236">
        <v>10000</v>
      </c>
      <c r="E624" s="236">
        <v>10000</v>
      </c>
      <c r="F624" s="266"/>
    </row>
    <row r="625" spans="1:6" s="106" customFormat="1" ht="15.75" customHeight="1">
      <c r="A625" s="265"/>
      <c r="B625" s="235" t="s">
        <v>361</v>
      </c>
      <c r="C625" s="236">
        <v>0</v>
      </c>
      <c r="D625" s="236">
        <v>20000</v>
      </c>
      <c r="E625" s="236">
        <v>20000</v>
      </c>
      <c r="F625" s="266"/>
    </row>
    <row r="626" spans="1:6" s="106" customFormat="1" ht="15.75" customHeight="1">
      <c r="A626" s="265"/>
      <c r="B626" s="235" t="s">
        <v>362</v>
      </c>
      <c r="C626" s="236">
        <v>0</v>
      </c>
      <c r="D626" s="236">
        <v>7000</v>
      </c>
      <c r="E626" s="236">
        <v>7000</v>
      </c>
      <c r="F626" s="266"/>
    </row>
    <row r="627" spans="1:6" s="106" customFormat="1" ht="15.75" customHeight="1">
      <c r="A627" s="265"/>
      <c r="B627" s="235" t="s">
        <v>363</v>
      </c>
      <c r="C627" s="236">
        <v>0</v>
      </c>
      <c r="D627" s="236">
        <v>20000</v>
      </c>
      <c r="E627" s="236">
        <v>20000</v>
      </c>
      <c r="F627" s="266"/>
    </row>
    <row r="628" spans="1:6" s="106" customFormat="1" ht="15.75" customHeight="1">
      <c r="A628" s="265"/>
      <c r="B628" s="235" t="s">
        <v>364</v>
      </c>
      <c r="C628" s="236">
        <v>0</v>
      </c>
      <c r="D628" s="236">
        <v>25000</v>
      </c>
      <c r="E628" s="236">
        <v>25000</v>
      </c>
      <c r="F628" s="266"/>
    </row>
    <row r="629" spans="1:6" s="106" customFormat="1" ht="15.75" customHeight="1">
      <c r="A629" s="265"/>
      <c r="B629" s="235" t="s">
        <v>365</v>
      </c>
      <c r="C629" s="236">
        <v>0</v>
      </c>
      <c r="D629" s="236">
        <v>10000</v>
      </c>
      <c r="E629" s="236">
        <v>10000</v>
      </c>
      <c r="F629" s="266"/>
    </row>
    <row r="630" spans="1:6" s="106" customFormat="1" ht="15.75" customHeight="1">
      <c r="A630" s="265"/>
      <c r="B630" s="235" t="s">
        <v>366</v>
      </c>
      <c r="C630" s="236">
        <v>0</v>
      </c>
      <c r="D630" s="236">
        <v>2000</v>
      </c>
      <c r="E630" s="236">
        <v>2000</v>
      </c>
      <c r="F630" s="266"/>
    </row>
    <row r="631" spans="1:6" s="106" customFormat="1" ht="15.75" customHeight="1">
      <c r="A631" s="265"/>
      <c r="B631" s="348" t="s">
        <v>772</v>
      </c>
      <c r="C631" s="236">
        <v>0</v>
      </c>
      <c r="D631" s="236">
        <v>1633.5</v>
      </c>
      <c r="E631" s="236">
        <v>1633.5</v>
      </c>
      <c r="F631" s="266"/>
    </row>
    <row r="632" spans="1:6" s="106" customFormat="1" ht="15.75" customHeight="1">
      <c r="A632" s="265"/>
      <c r="B632" s="235" t="s">
        <v>570</v>
      </c>
      <c r="C632" s="236">
        <v>0</v>
      </c>
      <c r="D632" s="236">
        <v>5000</v>
      </c>
      <c r="E632" s="236">
        <v>5000</v>
      </c>
      <c r="F632" s="266"/>
    </row>
    <row r="633" spans="1:6" s="106" customFormat="1" ht="15.75" customHeight="1">
      <c r="A633" s="265"/>
      <c r="B633" s="235" t="s">
        <v>773</v>
      </c>
      <c r="C633" s="236">
        <v>0</v>
      </c>
      <c r="D633" s="236">
        <v>33900</v>
      </c>
      <c r="E633" s="236">
        <v>33900</v>
      </c>
      <c r="F633" s="266"/>
    </row>
    <row r="634" spans="1:6" s="106" customFormat="1" ht="15.75" customHeight="1" thickBot="1">
      <c r="A634" s="267"/>
      <c r="B634" s="237" t="s">
        <v>571</v>
      </c>
      <c r="C634" s="238">
        <v>0</v>
      </c>
      <c r="D634" s="238">
        <v>5000</v>
      </c>
      <c r="E634" s="238">
        <v>5000</v>
      </c>
      <c r="F634" s="268"/>
    </row>
    <row r="635" spans="1:6" ht="15.75" customHeight="1" thickBot="1">
      <c r="A635" s="258">
        <v>3549</v>
      </c>
      <c r="B635" s="259" t="s">
        <v>93</v>
      </c>
      <c r="C635" s="260">
        <f>SUM(C636:C643)</f>
        <v>70000</v>
      </c>
      <c r="D635" s="260">
        <f>SUM(D636:D643)</f>
        <v>70000</v>
      </c>
      <c r="E635" s="260">
        <f>SUM(E636:E643)</f>
        <v>46800</v>
      </c>
      <c r="F635" s="105">
        <f>SUM(E635/D635*100)</f>
        <v>66.85714285714286</v>
      </c>
    </row>
    <row r="636" spans="1:6" s="8" customFormat="1" ht="15.75" customHeight="1">
      <c r="A636" s="276"/>
      <c r="B636" s="243" t="s">
        <v>774</v>
      </c>
      <c r="C636" s="244">
        <v>70000</v>
      </c>
      <c r="D636" s="244">
        <v>23200</v>
      </c>
      <c r="E636" s="244">
        <v>0</v>
      </c>
      <c r="F636" s="102"/>
    </row>
    <row r="637" spans="1:6" s="8" customFormat="1" ht="15.75" customHeight="1">
      <c r="A637" s="265"/>
      <c r="B637" s="235" t="s">
        <v>775</v>
      </c>
      <c r="C637" s="236">
        <v>0</v>
      </c>
      <c r="D637" s="236">
        <v>4800</v>
      </c>
      <c r="E637" s="236">
        <v>4800</v>
      </c>
      <c r="F637" s="134"/>
    </row>
    <row r="638" spans="1:6" s="8" customFormat="1" ht="15.75" customHeight="1">
      <c r="A638" s="265"/>
      <c r="B638" s="235" t="s">
        <v>776</v>
      </c>
      <c r="C638" s="236">
        <v>0</v>
      </c>
      <c r="D638" s="236">
        <v>7000</v>
      </c>
      <c r="E638" s="236">
        <v>7000</v>
      </c>
      <c r="F638" s="134"/>
    </row>
    <row r="639" spans="1:6" s="8" customFormat="1" ht="15.75" customHeight="1">
      <c r="A639" s="265"/>
      <c r="B639" s="235" t="s">
        <v>778</v>
      </c>
      <c r="C639" s="236">
        <v>0</v>
      </c>
      <c r="D639" s="236">
        <v>7000</v>
      </c>
      <c r="E639" s="236">
        <v>7000</v>
      </c>
      <c r="F639" s="134"/>
    </row>
    <row r="640" spans="1:6" s="8" customFormat="1" ht="15.75" customHeight="1">
      <c r="A640" s="265"/>
      <c r="B640" s="235" t="s">
        <v>777</v>
      </c>
      <c r="C640" s="236">
        <v>0</v>
      </c>
      <c r="D640" s="236">
        <v>7000</v>
      </c>
      <c r="E640" s="236">
        <v>7000</v>
      </c>
      <c r="F640" s="134"/>
    </row>
    <row r="641" spans="1:6" s="8" customFormat="1" ht="15.75" customHeight="1">
      <c r="A641" s="265"/>
      <c r="B641" s="235" t="s">
        <v>779</v>
      </c>
      <c r="C641" s="236">
        <v>0</v>
      </c>
      <c r="D641" s="236">
        <v>7000</v>
      </c>
      <c r="E641" s="236">
        <v>7000</v>
      </c>
      <c r="F641" s="134"/>
    </row>
    <row r="642" spans="1:6" s="8" customFormat="1" ht="15.75" customHeight="1">
      <c r="A642" s="265"/>
      <c r="B642" s="235" t="s">
        <v>780</v>
      </c>
      <c r="C642" s="236">
        <v>0</v>
      </c>
      <c r="D642" s="236">
        <v>7000</v>
      </c>
      <c r="E642" s="236">
        <v>7000</v>
      </c>
      <c r="F642" s="134"/>
    </row>
    <row r="643" spans="1:6" s="8" customFormat="1" ht="15.75" customHeight="1" thickBot="1">
      <c r="A643" s="336"/>
      <c r="B643" s="337" t="s">
        <v>781</v>
      </c>
      <c r="C643" s="338">
        <v>0</v>
      </c>
      <c r="D643" s="338">
        <v>7000</v>
      </c>
      <c r="E643" s="338">
        <v>7000</v>
      </c>
      <c r="F643" s="151"/>
    </row>
    <row r="644" spans="1:6" ht="15.75" customHeight="1" thickBot="1">
      <c r="A644" s="258">
        <v>3599</v>
      </c>
      <c r="B644" s="259" t="s">
        <v>367</v>
      </c>
      <c r="C644" s="260">
        <v>0</v>
      </c>
      <c r="D644" s="260">
        <v>5000</v>
      </c>
      <c r="E644" s="260">
        <v>5000</v>
      </c>
      <c r="F644" s="105">
        <f>SUM(E644/D644*100)</f>
        <v>100</v>
      </c>
    </row>
    <row r="645" spans="1:6" s="106" customFormat="1" ht="15.75" customHeight="1" thickBot="1">
      <c r="A645" s="276"/>
      <c r="B645" s="243" t="s">
        <v>368</v>
      </c>
      <c r="C645" s="244">
        <v>0</v>
      </c>
      <c r="D645" s="244">
        <v>5000</v>
      </c>
      <c r="E645" s="244">
        <v>5000</v>
      </c>
      <c r="F645" s="277"/>
    </row>
    <row r="646" spans="1:6" ht="15.75" customHeight="1" thickBot="1">
      <c r="A646" s="258">
        <v>3631</v>
      </c>
      <c r="B646" s="259" t="s">
        <v>61</v>
      </c>
      <c r="C646" s="260">
        <f>SUM(C647:C667)</f>
        <v>3726000</v>
      </c>
      <c r="D646" s="260">
        <f>SUM(D647:D667)</f>
        <v>6734232</v>
      </c>
      <c r="E646" s="260">
        <f>SUM(E647:E667)</f>
        <v>5345384.17</v>
      </c>
      <c r="F646" s="105">
        <f>SUM(E646/D646*100)</f>
        <v>79.37629962852483</v>
      </c>
    </row>
    <row r="647" spans="1:6" s="106" customFormat="1" ht="15.75" customHeight="1">
      <c r="A647" s="269"/>
      <c r="B647" s="239" t="s">
        <v>369</v>
      </c>
      <c r="C647" s="240">
        <v>3000000</v>
      </c>
      <c r="D647" s="240">
        <v>3000000</v>
      </c>
      <c r="E647" s="240">
        <v>1860174.09</v>
      </c>
      <c r="F647" s="270"/>
    </row>
    <row r="648" spans="1:6" s="106" customFormat="1" ht="15.75" customHeight="1">
      <c r="A648" s="265"/>
      <c r="B648" s="235" t="s">
        <v>370</v>
      </c>
      <c r="C648" s="236">
        <v>0</v>
      </c>
      <c r="D648" s="236">
        <v>0</v>
      </c>
      <c r="E648" s="236">
        <v>32000.16</v>
      </c>
      <c r="F648" s="266"/>
    </row>
    <row r="649" spans="1:6" s="106" customFormat="1" ht="15.75" customHeight="1">
      <c r="A649" s="265"/>
      <c r="B649" s="235" t="s">
        <v>371</v>
      </c>
      <c r="C649" s="236">
        <v>0</v>
      </c>
      <c r="D649" s="236">
        <v>0</v>
      </c>
      <c r="E649" s="236">
        <v>72218.3</v>
      </c>
      <c r="F649" s="266"/>
    </row>
    <row r="650" spans="1:6" s="106" customFormat="1" ht="15.75" customHeight="1">
      <c r="A650" s="265"/>
      <c r="B650" s="235" t="s">
        <v>372</v>
      </c>
      <c r="C650" s="236">
        <v>0</v>
      </c>
      <c r="D650" s="236">
        <v>0</v>
      </c>
      <c r="E650" s="236">
        <v>73424.56</v>
      </c>
      <c r="F650" s="266"/>
    </row>
    <row r="651" spans="1:6" s="106" customFormat="1" ht="15.75" customHeight="1">
      <c r="A651" s="265"/>
      <c r="B651" s="235" t="s">
        <v>373</v>
      </c>
      <c r="C651" s="236">
        <v>0</v>
      </c>
      <c r="D651" s="236">
        <v>0</v>
      </c>
      <c r="E651" s="236">
        <v>37376.28</v>
      </c>
      <c r="F651" s="266"/>
    </row>
    <row r="652" spans="1:6" s="106" customFormat="1" ht="15.75" customHeight="1">
      <c r="A652" s="265"/>
      <c r="B652" s="235" t="s">
        <v>782</v>
      </c>
      <c r="C652" s="236">
        <v>0</v>
      </c>
      <c r="D652" s="236">
        <v>16000</v>
      </c>
      <c r="E652" s="236">
        <v>0</v>
      </c>
      <c r="F652" s="266"/>
    </row>
    <row r="653" spans="1:6" s="106" customFormat="1" ht="15.75" customHeight="1">
      <c r="A653" s="265"/>
      <c r="B653" s="235" t="s">
        <v>374</v>
      </c>
      <c r="C653" s="236">
        <v>0</v>
      </c>
      <c r="D653" s="236">
        <v>4000</v>
      </c>
      <c r="E653" s="236">
        <v>3500</v>
      </c>
      <c r="F653" s="266"/>
    </row>
    <row r="654" spans="1:6" s="106" customFormat="1" ht="15.75" customHeight="1">
      <c r="A654" s="265"/>
      <c r="B654" s="235" t="s">
        <v>375</v>
      </c>
      <c r="C654" s="236">
        <v>0</v>
      </c>
      <c r="D654" s="236">
        <v>70000</v>
      </c>
      <c r="E654" s="236">
        <v>49814</v>
      </c>
      <c r="F654" s="266"/>
    </row>
    <row r="655" spans="1:6" s="106" customFormat="1" ht="15.75" customHeight="1">
      <c r="A655" s="265"/>
      <c r="B655" s="235" t="s">
        <v>572</v>
      </c>
      <c r="C655" s="236">
        <v>0</v>
      </c>
      <c r="D655" s="236">
        <v>49000</v>
      </c>
      <c r="E655" s="236">
        <v>0</v>
      </c>
      <c r="F655" s="266"/>
    </row>
    <row r="656" spans="1:6" s="106" customFormat="1" ht="15.75" customHeight="1">
      <c r="A656" s="265"/>
      <c r="B656" s="235" t="s">
        <v>376</v>
      </c>
      <c r="C656" s="236">
        <v>0</v>
      </c>
      <c r="D656" s="236">
        <v>111232</v>
      </c>
      <c r="E656" s="236">
        <v>111231.67</v>
      </c>
      <c r="F656" s="266"/>
    </row>
    <row r="657" spans="1:6" s="106" customFormat="1" ht="15.75" customHeight="1">
      <c r="A657" s="265"/>
      <c r="B657" s="235" t="s">
        <v>783</v>
      </c>
      <c r="C657" s="236">
        <v>0</v>
      </c>
      <c r="D657" s="236">
        <v>55000</v>
      </c>
      <c r="E657" s="236">
        <v>55000</v>
      </c>
      <c r="F657" s="266"/>
    </row>
    <row r="658" spans="1:6" s="106" customFormat="1" ht="15.75" customHeight="1">
      <c r="A658" s="265"/>
      <c r="B658" s="235" t="s">
        <v>784</v>
      </c>
      <c r="C658" s="236">
        <v>0</v>
      </c>
      <c r="D658" s="236">
        <v>1934000</v>
      </c>
      <c r="E658" s="236">
        <v>1847908.53</v>
      </c>
      <c r="F658" s="266"/>
    </row>
    <row r="659" spans="1:6" s="106" customFormat="1" ht="15.75" customHeight="1">
      <c r="A659" s="265"/>
      <c r="B659" s="235" t="s">
        <v>785</v>
      </c>
      <c r="C659" s="236">
        <v>0</v>
      </c>
      <c r="D659" s="236">
        <v>688000</v>
      </c>
      <c r="E659" s="236">
        <v>651908.45</v>
      </c>
      <c r="F659" s="266"/>
    </row>
    <row r="660" spans="1:6" s="106" customFormat="1" ht="15.75" customHeight="1">
      <c r="A660" s="265"/>
      <c r="B660" s="235" t="s">
        <v>573</v>
      </c>
      <c r="C660" s="236">
        <v>0</v>
      </c>
      <c r="D660" s="236">
        <v>30000</v>
      </c>
      <c r="E660" s="236">
        <v>0</v>
      </c>
      <c r="F660" s="266"/>
    </row>
    <row r="661" spans="1:6" s="106" customFormat="1" ht="15.75" customHeight="1">
      <c r="A661" s="265"/>
      <c r="B661" s="235" t="s">
        <v>574</v>
      </c>
      <c r="C661" s="236">
        <v>0</v>
      </c>
      <c r="D661" s="236">
        <v>31000</v>
      </c>
      <c r="E661" s="236">
        <v>0</v>
      </c>
      <c r="F661" s="266"/>
    </row>
    <row r="662" spans="1:6" s="106" customFormat="1" ht="15.75" customHeight="1">
      <c r="A662" s="265"/>
      <c r="B662" s="235" t="s">
        <v>786</v>
      </c>
      <c r="C662" s="236">
        <v>0</v>
      </c>
      <c r="D662" s="236">
        <v>20000</v>
      </c>
      <c r="E662" s="236">
        <v>19475</v>
      </c>
      <c r="F662" s="266"/>
    </row>
    <row r="663" spans="1:6" s="106" customFormat="1" ht="15.75" customHeight="1">
      <c r="A663" s="265"/>
      <c r="B663" s="235" t="s">
        <v>345</v>
      </c>
      <c r="C663" s="236">
        <v>726000</v>
      </c>
      <c r="D663" s="236">
        <v>726000</v>
      </c>
      <c r="E663" s="236">
        <v>456955.07</v>
      </c>
      <c r="F663" s="266"/>
    </row>
    <row r="664" spans="1:6" s="106" customFormat="1" ht="15.75" customHeight="1">
      <c r="A664" s="265"/>
      <c r="B664" s="235" t="s">
        <v>575</v>
      </c>
      <c r="C664" s="236">
        <v>0</v>
      </c>
      <c r="D664" s="236">
        <v>0</v>
      </c>
      <c r="E664" s="236">
        <v>2629.33</v>
      </c>
      <c r="F664" s="266"/>
    </row>
    <row r="665" spans="1:6" s="106" customFormat="1" ht="15.75" customHeight="1">
      <c r="A665" s="265"/>
      <c r="B665" s="235" t="s">
        <v>787</v>
      </c>
      <c r="C665" s="236">
        <v>0</v>
      </c>
      <c r="D665" s="236">
        <v>0</v>
      </c>
      <c r="E665" s="236">
        <v>733.26</v>
      </c>
      <c r="F665" s="266"/>
    </row>
    <row r="666" spans="1:6" s="106" customFormat="1" ht="15.75" customHeight="1">
      <c r="A666" s="265"/>
      <c r="B666" s="235" t="s">
        <v>377</v>
      </c>
      <c r="C666" s="236">
        <v>0</v>
      </c>
      <c r="D666" s="236">
        <v>0</v>
      </c>
      <c r="E666" s="236">
        <v>27197.17</v>
      </c>
      <c r="F666" s="266"/>
    </row>
    <row r="667" spans="1:6" s="106" customFormat="1" ht="15.75" customHeight="1" thickBot="1">
      <c r="A667" s="267"/>
      <c r="B667" s="237" t="s">
        <v>378</v>
      </c>
      <c r="C667" s="238">
        <v>0</v>
      </c>
      <c r="D667" s="238">
        <v>0</v>
      </c>
      <c r="E667" s="238">
        <v>43838.3</v>
      </c>
      <c r="F667" s="268"/>
    </row>
    <row r="668" spans="1:6" ht="15.75" customHeight="1" thickBot="1">
      <c r="A668" s="258">
        <v>3632</v>
      </c>
      <c r="B668" s="259" t="s">
        <v>62</v>
      </c>
      <c r="C668" s="260">
        <f>SUM(C669:C673)</f>
        <v>1422000</v>
      </c>
      <c r="D668" s="260">
        <f>SUM(D669:D673)</f>
        <v>1450100</v>
      </c>
      <c r="E668" s="260">
        <f>SUM(E669:E673)</f>
        <v>1448885.19</v>
      </c>
      <c r="F668" s="105">
        <f>SUM(E668/D668*100)</f>
        <v>99.91622577753257</v>
      </c>
    </row>
    <row r="669" spans="1:6" s="106" customFormat="1" ht="15.75" customHeight="1">
      <c r="A669" s="265"/>
      <c r="B669" s="235" t="s">
        <v>379</v>
      </c>
      <c r="C669" s="236">
        <v>40000</v>
      </c>
      <c r="D669" s="236">
        <v>40000</v>
      </c>
      <c r="E669" s="236">
        <v>22072</v>
      </c>
      <c r="F669" s="266"/>
    </row>
    <row r="670" spans="1:6" s="106" customFormat="1" ht="15.75" customHeight="1">
      <c r="A670" s="265"/>
      <c r="B670" s="235" t="s">
        <v>576</v>
      </c>
      <c r="C670" s="236">
        <v>0</v>
      </c>
      <c r="D670" s="236">
        <v>26100</v>
      </c>
      <c r="E670" s="236">
        <v>25460.5</v>
      </c>
      <c r="F670" s="266"/>
    </row>
    <row r="671" spans="1:6" s="106" customFormat="1" ht="15.75" customHeight="1">
      <c r="A671" s="265"/>
      <c r="B671" s="235" t="s">
        <v>788</v>
      </c>
      <c r="C671" s="236">
        <v>51000</v>
      </c>
      <c r="D671" s="236">
        <v>51000</v>
      </c>
      <c r="E671" s="236">
        <v>49996</v>
      </c>
      <c r="F671" s="266"/>
    </row>
    <row r="672" spans="1:6" s="106" customFormat="1" ht="15.75" customHeight="1">
      <c r="A672" s="265"/>
      <c r="B672" s="235" t="s">
        <v>345</v>
      </c>
      <c r="C672" s="236">
        <v>1331000</v>
      </c>
      <c r="D672" s="236">
        <v>1333000</v>
      </c>
      <c r="E672" s="236">
        <v>1264646.69</v>
      </c>
      <c r="F672" s="266"/>
    </row>
    <row r="673" spans="1:6" s="106" customFormat="1" ht="15.75" customHeight="1" thickBot="1">
      <c r="A673" s="267"/>
      <c r="B673" s="237" t="s">
        <v>377</v>
      </c>
      <c r="C673" s="238">
        <v>0</v>
      </c>
      <c r="D673" s="238">
        <v>0</v>
      </c>
      <c r="E673" s="238">
        <v>86710</v>
      </c>
      <c r="F673" s="268"/>
    </row>
    <row r="674" spans="1:6" ht="15.75" customHeight="1" thickBot="1">
      <c r="A674" s="258">
        <v>3633</v>
      </c>
      <c r="B674" s="259" t="s">
        <v>134</v>
      </c>
      <c r="C674" s="260">
        <f>SUM(C675:C676)</f>
        <v>0</v>
      </c>
      <c r="D674" s="260">
        <f>SUM(D675:D676)</f>
        <v>555155</v>
      </c>
      <c r="E674" s="260">
        <f>SUM(E675:E676)</f>
        <v>553618.4</v>
      </c>
      <c r="F674" s="105">
        <f>SUM(E674/D674*100)</f>
        <v>99.72321243616648</v>
      </c>
    </row>
    <row r="675" spans="1:6" ht="15.75" customHeight="1">
      <c r="A675" s="271"/>
      <c r="B675" s="241" t="s">
        <v>789</v>
      </c>
      <c r="C675" s="242">
        <v>0</v>
      </c>
      <c r="D675" s="242">
        <v>302311</v>
      </c>
      <c r="E675" s="242">
        <v>300774.4</v>
      </c>
      <c r="F675" s="148"/>
    </row>
    <row r="676" spans="1:6" s="106" customFormat="1" ht="15.75" customHeight="1" thickBot="1">
      <c r="A676" s="276"/>
      <c r="B676" s="243" t="s">
        <v>380</v>
      </c>
      <c r="C676" s="244">
        <v>0</v>
      </c>
      <c r="D676" s="244">
        <v>252844</v>
      </c>
      <c r="E676" s="244">
        <v>252844</v>
      </c>
      <c r="F676" s="277"/>
    </row>
    <row r="677" spans="1:6" ht="15.75" customHeight="1" thickBot="1">
      <c r="A677" s="258">
        <v>3635</v>
      </c>
      <c r="B677" s="259" t="s">
        <v>381</v>
      </c>
      <c r="C677" s="260">
        <f>SUM(C678)</f>
        <v>0</v>
      </c>
      <c r="D677" s="260">
        <f>SUM(D678)</f>
        <v>43000</v>
      </c>
      <c r="E677" s="260">
        <f>SUM(E678)</f>
        <v>42350</v>
      </c>
      <c r="F677" s="105">
        <f>SUM(E677/D677*100)</f>
        <v>98.48837209302326</v>
      </c>
    </row>
    <row r="678" spans="1:6" s="106" customFormat="1" ht="15.75" customHeight="1" thickBot="1">
      <c r="A678" s="276"/>
      <c r="B678" s="243" t="s">
        <v>577</v>
      </c>
      <c r="C678" s="244">
        <v>0</v>
      </c>
      <c r="D678" s="244">
        <v>43000</v>
      </c>
      <c r="E678" s="244">
        <v>42350</v>
      </c>
      <c r="F678" s="277"/>
    </row>
    <row r="679" spans="1:6" ht="15.75" customHeight="1" thickBot="1">
      <c r="A679" s="258">
        <v>3639</v>
      </c>
      <c r="B679" s="259" t="s">
        <v>382</v>
      </c>
      <c r="C679" s="260">
        <f>SUM(C680:C714)</f>
        <v>6387000</v>
      </c>
      <c r="D679" s="260">
        <f>SUM(D680:D714)</f>
        <v>10776887</v>
      </c>
      <c r="E679" s="260">
        <f>SUM(E680:E714)</f>
        <v>3844220.5600000005</v>
      </c>
      <c r="F679" s="105">
        <f>SUM(E679/D679*100)</f>
        <v>35.67097400204716</v>
      </c>
    </row>
    <row r="680" spans="1:6" s="106" customFormat="1" ht="15.75" customHeight="1">
      <c r="A680" s="269"/>
      <c r="B680" s="239" t="s">
        <v>383</v>
      </c>
      <c r="C680" s="240">
        <v>55000</v>
      </c>
      <c r="D680" s="240">
        <v>55000</v>
      </c>
      <c r="E680" s="240">
        <v>43240</v>
      </c>
      <c r="F680" s="270"/>
    </row>
    <row r="681" spans="1:6" s="106" customFormat="1" ht="15.75" customHeight="1">
      <c r="A681" s="265"/>
      <c r="B681" s="235" t="s">
        <v>384</v>
      </c>
      <c r="C681" s="236">
        <v>15000</v>
      </c>
      <c r="D681" s="236">
        <v>15000</v>
      </c>
      <c r="E681" s="236">
        <v>0</v>
      </c>
      <c r="F681" s="266"/>
    </row>
    <row r="682" spans="1:6" s="106" customFormat="1" ht="15.75" customHeight="1">
      <c r="A682" s="265"/>
      <c r="B682" s="235" t="s">
        <v>385</v>
      </c>
      <c r="C682" s="236">
        <v>80000</v>
      </c>
      <c r="D682" s="236">
        <v>80000</v>
      </c>
      <c r="E682" s="236">
        <v>71000</v>
      </c>
      <c r="F682" s="266"/>
    </row>
    <row r="683" spans="1:6" s="106" customFormat="1" ht="15.75" customHeight="1">
      <c r="A683" s="265"/>
      <c r="B683" s="235" t="s">
        <v>790</v>
      </c>
      <c r="C683" s="236">
        <v>0</v>
      </c>
      <c r="D683" s="236">
        <v>0</v>
      </c>
      <c r="E683" s="236">
        <v>6804</v>
      </c>
      <c r="F683" s="266"/>
    </row>
    <row r="684" spans="1:6" s="106" customFormat="1" ht="15.75" customHeight="1">
      <c r="A684" s="265"/>
      <c r="B684" s="235" t="s">
        <v>386</v>
      </c>
      <c r="C684" s="236">
        <v>183408</v>
      </c>
      <c r="D684" s="236">
        <v>333408</v>
      </c>
      <c r="E684" s="236"/>
      <c r="F684" s="266"/>
    </row>
    <row r="685" spans="1:6" s="106" customFormat="1" ht="15.75" customHeight="1">
      <c r="A685" s="265"/>
      <c r="B685" s="235" t="s">
        <v>387</v>
      </c>
      <c r="C685" s="236">
        <v>0</v>
      </c>
      <c r="D685" s="236">
        <v>0</v>
      </c>
      <c r="E685" s="236">
        <v>22420</v>
      </c>
      <c r="F685" s="266"/>
    </row>
    <row r="686" spans="1:6" s="106" customFormat="1" ht="15.75" customHeight="1">
      <c r="A686" s="265"/>
      <c r="B686" s="235" t="s">
        <v>388</v>
      </c>
      <c r="C686" s="236">
        <v>0</v>
      </c>
      <c r="D686" s="236">
        <v>0</v>
      </c>
      <c r="E686" s="236">
        <v>11662</v>
      </c>
      <c r="F686" s="266"/>
    </row>
    <row r="687" spans="1:6" s="106" customFormat="1" ht="15.75" customHeight="1">
      <c r="A687" s="265"/>
      <c r="B687" s="235" t="s">
        <v>389</v>
      </c>
      <c r="C687" s="236">
        <v>0</v>
      </c>
      <c r="D687" s="236">
        <v>0</v>
      </c>
      <c r="E687" s="236">
        <v>25991.6</v>
      </c>
      <c r="F687" s="266"/>
    </row>
    <row r="688" spans="1:6" s="106" customFormat="1" ht="15.75" customHeight="1">
      <c r="A688" s="265"/>
      <c r="B688" s="235" t="s">
        <v>791</v>
      </c>
      <c r="C688" s="236">
        <v>0</v>
      </c>
      <c r="D688" s="236">
        <v>0</v>
      </c>
      <c r="E688" s="236">
        <v>81487</v>
      </c>
      <c r="F688" s="266"/>
    </row>
    <row r="689" spans="1:6" s="106" customFormat="1" ht="15.75" customHeight="1">
      <c r="A689" s="265"/>
      <c r="B689" s="235" t="s">
        <v>390</v>
      </c>
      <c r="C689" s="236">
        <v>0</v>
      </c>
      <c r="D689" s="236">
        <v>0</v>
      </c>
      <c r="E689" s="236">
        <v>1230</v>
      </c>
      <c r="F689" s="266"/>
    </row>
    <row r="690" spans="1:6" s="106" customFormat="1" ht="15.75" customHeight="1">
      <c r="A690" s="265"/>
      <c r="B690" s="235" t="s">
        <v>578</v>
      </c>
      <c r="C690" s="236">
        <v>0</v>
      </c>
      <c r="D690" s="236">
        <v>0</v>
      </c>
      <c r="E690" s="236">
        <v>150000</v>
      </c>
      <c r="F690" s="266"/>
    </row>
    <row r="691" spans="1:6" s="106" customFormat="1" ht="15.75" customHeight="1">
      <c r="A691" s="265"/>
      <c r="B691" s="235" t="s">
        <v>391</v>
      </c>
      <c r="C691" s="236">
        <v>186592</v>
      </c>
      <c r="D691" s="236">
        <v>186592</v>
      </c>
      <c r="E691" s="236">
        <v>186592</v>
      </c>
      <c r="F691" s="266"/>
    </row>
    <row r="692" spans="1:6" s="106" customFormat="1" ht="15.75" customHeight="1">
      <c r="A692" s="265"/>
      <c r="B692" s="235" t="s">
        <v>392</v>
      </c>
      <c r="C692" s="236">
        <v>3216000</v>
      </c>
      <c r="D692" s="236">
        <v>3216000</v>
      </c>
      <c r="E692" s="236">
        <v>0</v>
      </c>
      <c r="F692" s="266"/>
    </row>
    <row r="693" spans="1:6" s="106" customFormat="1" ht="15.75" customHeight="1">
      <c r="A693" s="265"/>
      <c r="B693" s="235" t="s">
        <v>393</v>
      </c>
      <c r="C693" s="236">
        <v>1000000</v>
      </c>
      <c r="D693" s="236">
        <v>2637210</v>
      </c>
      <c r="E693" s="236">
        <v>717029.27</v>
      </c>
      <c r="F693" s="266"/>
    </row>
    <row r="694" spans="1:6" s="106" customFormat="1" ht="15.75" customHeight="1">
      <c r="A694" s="265"/>
      <c r="B694" s="235" t="s">
        <v>796</v>
      </c>
      <c r="C694" s="236">
        <v>0</v>
      </c>
      <c r="D694" s="236">
        <v>0</v>
      </c>
      <c r="E694" s="236">
        <v>208890.73</v>
      </c>
      <c r="F694" s="266"/>
    </row>
    <row r="695" spans="1:6" s="106" customFormat="1" ht="15.75" customHeight="1">
      <c r="A695" s="265"/>
      <c r="B695" s="235" t="s">
        <v>579</v>
      </c>
      <c r="C695" s="236">
        <v>0</v>
      </c>
      <c r="D695" s="236">
        <v>31000</v>
      </c>
      <c r="E695" s="236">
        <v>30492</v>
      </c>
      <c r="F695" s="266"/>
    </row>
    <row r="696" spans="1:6" s="106" customFormat="1" ht="15.75" customHeight="1">
      <c r="A696" s="265"/>
      <c r="B696" s="235" t="s">
        <v>792</v>
      </c>
      <c r="C696" s="236">
        <v>0</v>
      </c>
      <c r="D696" s="236">
        <v>40000</v>
      </c>
      <c r="E696" s="236">
        <v>0</v>
      </c>
      <c r="F696" s="266"/>
    </row>
    <row r="697" spans="1:6" s="106" customFormat="1" ht="15.75" customHeight="1">
      <c r="A697" s="265"/>
      <c r="B697" s="235" t="s">
        <v>793</v>
      </c>
      <c r="C697" s="236">
        <v>0</v>
      </c>
      <c r="D697" s="236">
        <v>41000</v>
      </c>
      <c r="E697" s="236">
        <v>18760</v>
      </c>
      <c r="F697" s="266"/>
    </row>
    <row r="698" spans="1:6" s="106" customFormat="1" ht="15.75" customHeight="1">
      <c r="A698" s="265"/>
      <c r="B698" s="235" t="s">
        <v>580</v>
      </c>
      <c r="C698" s="236">
        <v>0</v>
      </c>
      <c r="D698" s="236">
        <v>200000</v>
      </c>
      <c r="E698" s="236">
        <v>128431</v>
      </c>
      <c r="F698" s="266"/>
    </row>
    <row r="699" spans="1:6" s="106" customFormat="1" ht="15.75" customHeight="1">
      <c r="A699" s="265"/>
      <c r="B699" s="235" t="s">
        <v>589</v>
      </c>
      <c r="C699" s="236">
        <v>0</v>
      </c>
      <c r="D699" s="236">
        <v>80000</v>
      </c>
      <c r="E699" s="236">
        <v>-0.5</v>
      </c>
      <c r="F699" s="266"/>
    </row>
    <row r="700" spans="1:6" s="106" customFormat="1" ht="15.75" customHeight="1">
      <c r="A700" s="265"/>
      <c r="B700" s="235" t="s">
        <v>581</v>
      </c>
      <c r="C700" s="236">
        <v>0</v>
      </c>
      <c r="D700" s="236">
        <v>127000</v>
      </c>
      <c r="E700" s="236">
        <v>105197</v>
      </c>
      <c r="F700" s="266"/>
    </row>
    <row r="701" spans="1:6" s="106" customFormat="1" ht="15.75" customHeight="1">
      <c r="A701" s="265"/>
      <c r="B701" s="235" t="s">
        <v>394</v>
      </c>
      <c r="C701" s="236">
        <v>47000</v>
      </c>
      <c r="D701" s="236">
        <v>47000</v>
      </c>
      <c r="E701" s="236">
        <v>5350</v>
      </c>
      <c r="F701" s="266"/>
    </row>
    <row r="702" spans="1:6" s="106" customFormat="1" ht="15.75" customHeight="1">
      <c r="A702" s="265"/>
      <c r="B702" s="235" t="s">
        <v>395</v>
      </c>
      <c r="C702" s="236">
        <v>100000</v>
      </c>
      <c r="D702" s="236">
        <v>100000</v>
      </c>
      <c r="E702" s="236">
        <v>27400</v>
      </c>
      <c r="F702" s="266"/>
    </row>
    <row r="703" spans="1:6" s="106" customFormat="1" ht="15.75" customHeight="1">
      <c r="A703" s="265"/>
      <c r="B703" s="235" t="s">
        <v>396</v>
      </c>
      <c r="C703" s="236">
        <v>350000</v>
      </c>
      <c r="D703" s="236">
        <v>350000</v>
      </c>
      <c r="E703" s="236">
        <v>148670.5</v>
      </c>
      <c r="F703" s="266"/>
    </row>
    <row r="704" spans="1:6" s="106" customFormat="1" ht="15.75" customHeight="1">
      <c r="A704" s="265"/>
      <c r="B704" s="235" t="s">
        <v>582</v>
      </c>
      <c r="C704" s="236">
        <v>0</v>
      </c>
      <c r="D704" s="236">
        <v>35000</v>
      </c>
      <c r="E704" s="236">
        <v>35000</v>
      </c>
      <c r="F704" s="266"/>
    </row>
    <row r="705" spans="1:6" s="106" customFormat="1" ht="15.75" customHeight="1">
      <c r="A705" s="265"/>
      <c r="B705" s="235" t="s">
        <v>583</v>
      </c>
      <c r="C705" s="236">
        <v>100000</v>
      </c>
      <c r="D705" s="236">
        <v>100000</v>
      </c>
      <c r="E705" s="236">
        <v>5500</v>
      </c>
      <c r="F705" s="266"/>
    </row>
    <row r="706" spans="1:6" s="106" customFormat="1" ht="15.75" customHeight="1">
      <c r="A706" s="265"/>
      <c r="B706" s="235" t="s">
        <v>397</v>
      </c>
      <c r="C706" s="236">
        <v>300000</v>
      </c>
      <c r="D706" s="236">
        <v>1094600</v>
      </c>
      <c r="E706" s="236">
        <v>791213</v>
      </c>
      <c r="F706" s="266"/>
    </row>
    <row r="707" spans="1:6" s="106" customFormat="1" ht="15.75" customHeight="1">
      <c r="A707" s="265"/>
      <c r="B707" s="235" t="s">
        <v>584</v>
      </c>
      <c r="C707" s="236">
        <v>0</v>
      </c>
      <c r="D707" s="236">
        <v>5400</v>
      </c>
      <c r="E707" s="236">
        <v>5389</v>
      </c>
      <c r="F707" s="266"/>
    </row>
    <row r="708" spans="1:6" s="106" customFormat="1" ht="15.75" customHeight="1">
      <c r="A708" s="265"/>
      <c r="B708" s="235" t="s">
        <v>585</v>
      </c>
      <c r="C708" s="236">
        <v>100000</v>
      </c>
      <c r="D708" s="236">
        <v>264690</v>
      </c>
      <c r="E708" s="236">
        <v>0</v>
      </c>
      <c r="F708" s="266"/>
    </row>
    <row r="709" spans="1:6" s="106" customFormat="1" ht="15.75" customHeight="1">
      <c r="A709" s="265"/>
      <c r="B709" s="235" t="s">
        <v>794</v>
      </c>
      <c r="C709" s="236">
        <v>300000</v>
      </c>
      <c r="D709" s="236">
        <v>1284987</v>
      </c>
      <c r="E709" s="236">
        <v>696022.3</v>
      </c>
      <c r="F709" s="266"/>
    </row>
    <row r="710" spans="1:6" s="106" customFormat="1" ht="15.75" customHeight="1">
      <c r="A710" s="265"/>
      <c r="B710" s="235" t="s">
        <v>586</v>
      </c>
      <c r="C710" s="236">
        <v>0</v>
      </c>
      <c r="D710" s="236">
        <v>27000</v>
      </c>
      <c r="E710" s="236">
        <v>23716</v>
      </c>
      <c r="F710" s="266"/>
    </row>
    <row r="711" spans="1:6" s="106" customFormat="1" ht="15.75" customHeight="1">
      <c r="A711" s="265"/>
      <c r="B711" s="235" t="s">
        <v>587</v>
      </c>
      <c r="C711" s="236">
        <v>0</v>
      </c>
      <c r="D711" s="236">
        <v>15000</v>
      </c>
      <c r="E711" s="236">
        <v>7500</v>
      </c>
      <c r="F711" s="266"/>
    </row>
    <row r="712" spans="1:6" s="106" customFormat="1" ht="15.75" customHeight="1">
      <c r="A712" s="265"/>
      <c r="B712" s="235" t="s">
        <v>588</v>
      </c>
      <c r="C712" s="236">
        <v>0</v>
      </c>
      <c r="D712" s="236">
        <v>20000</v>
      </c>
      <c r="E712" s="236">
        <v>19965</v>
      </c>
      <c r="F712" s="266"/>
    </row>
    <row r="713" spans="1:6" s="106" customFormat="1" ht="15.75" customHeight="1">
      <c r="A713" s="265"/>
      <c r="B713" s="235" t="s">
        <v>795</v>
      </c>
      <c r="C713" s="236">
        <v>0</v>
      </c>
      <c r="D713" s="236">
        <v>137000</v>
      </c>
      <c r="E713" s="236">
        <v>137000</v>
      </c>
      <c r="F713" s="266"/>
    </row>
    <row r="714" spans="1:6" s="106" customFormat="1" ht="15.75" customHeight="1" thickBot="1">
      <c r="A714" s="267"/>
      <c r="B714" s="237" t="s">
        <v>345</v>
      </c>
      <c r="C714" s="238">
        <v>354000</v>
      </c>
      <c r="D714" s="238">
        <v>254000</v>
      </c>
      <c r="E714" s="238">
        <v>132268.66</v>
      </c>
      <c r="F714" s="268"/>
    </row>
    <row r="715" spans="1:6" ht="15.75" customHeight="1" thickBot="1">
      <c r="A715" s="258">
        <v>3722</v>
      </c>
      <c r="B715" s="259" t="s">
        <v>63</v>
      </c>
      <c r="C715" s="260">
        <f>SUM(C716:C722)</f>
        <v>6717000</v>
      </c>
      <c r="D715" s="260">
        <f>SUM(D716:D722)</f>
        <v>6987000</v>
      </c>
      <c r="E715" s="260">
        <f>SUM(E716:E722)</f>
        <v>6933163.4799999995</v>
      </c>
      <c r="F715" s="105">
        <f>SUM(E715/D715*100)</f>
        <v>99.22947588378418</v>
      </c>
    </row>
    <row r="716" spans="1:6" s="106" customFormat="1" ht="15.75" customHeight="1">
      <c r="A716" s="269"/>
      <c r="B716" s="239" t="s">
        <v>590</v>
      </c>
      <c r="C716" s="240">
        <v>240000</v>
      </c>
      <c r="D716" s="240">
        <v>240000</v>
      </c>
      <c r="E716" s="240">
        <v>221919</v>
      </c>
      <c r="F716" s="270"/>
    </row>
    <row r="717" spans="1:6" s="106" customFormat="1" ht="15.75" customHeight="1">
      <c r="A717" s="269"/>
      <c r="B717" s="239" t="s">
        <v>591</v>
      </c>
      <c r="C717" s="240">
        <v>0</v>
      </c>
      <c r="D717" s="240">
        <v>270000</v>
      </c>
      <c r="E717" s="240">
        <v>219600</v>
      </c>
      <c r="F717" s="270"/>
    </row>
    <row r="718" spans="1:6" s="106" customFormat="1" ht="15.75" customHeight="1">
      <c r="A718" s="265"/>
      <c r="B718" s="235" t="s">
        <v>290</v>
      </c>
      <c r="C718" s="236">
        <v>6477000</v>
      </c>
      <c r="D718" s="236">
        <v>6477000</v>
      </c>
      <c r="E718" s="236">
        <v>5320469.38</v>
      </c>
      <c r="F718" s="266"/>
    </row>
    <row r="719" spans="1:6" s="106" customFormat="1" ht="15.75" customHeight="1">
      <c r="A719" s="265"/>
      <c r="B719" s="235" t="s">
        <v>291</v>
      </c>
      <c r="C719" s="236">
        <v>0</v>
      </c>
      <c r="D719" s="236">
        <v>0</v>
      </c>
      <c r="E719" s="236">
        <v>198068.25</v>
      </c>
      <c r="F719" s="266"/>
    </row>
    <row r="720" spans="1:6" s="106" customFormat="1" ht="15.75" customHeight="1">
      <c r="A720" s="265"/>
      <c r="B720" s="235" t="s">
        <v>292</v>
      </c>
      <c r="C720" s="236">
        <v>0</v>
      </c>
      <c r="D720" s="236">
        <v>0</v>
      </c>
      <c r="E720" s="236">
        <v>285600.95</v>
      </c>
      <c r="F720" s="266"/>
    </row>
    <row r="721" spans="1:6" s="106" customFormat="1" ht="15.75" customHeight="1">
      <c r="A721" s="265"/>
      <c r="B721" s="235" t="s">
        <v>293</v>
      </c>
      <c r="C721" s="236">
        <v>0</v>
      </c>
      <c r="D721" s="236">
        <v>0</v>
      </c>
      <c r="E721" s="236">
        <v>490642.3</v>
      </c>
      <c r="F721" s="266"/>
    </row>
    <row r="722" spans="1:6" s="106" customFormat="1" ht="15.75" customHeight="1" thickBot="1">
      <c r="A722" s="267"/>
      <c r="B722" s="237" t="s">
        <v>294</v>
      </c>
      <c r="C722" s="238">
        <v>0</v>
      </c>
      <c r="D722" s="238">
        <v>0</v>
      </c>
      <c r="E722" s="238">
        <v>196863.6</v>
      </c>
      <c r="F722" s="268"/>
    </row>
    <row r="723" spans="1:6" ht="15.75" customHeight="1" thickBot="1">
      <c r="A723" s="258">
        <v>3725</v>
      </c>
      <c r="B723" s="259" t="s">
        <v>99</v>
      </c>
      <c r="C723" s="260">
        <f>SUM(C724:C728)</f>
        <v>300000</v>
      </c>
      <c r="D723" s="260">
        <f>SUM(D724:D728)</f>
        <v>1136398</v>
      </c>
      <c r="E723" s="260">
        <f>SUM(E724:E728)</f>
        <v>245570</v>
      </c>
      <c r="F723" s="105">
        <f>SUM(E723/D723*100)</f>
        <v>21.609506528522576</v>
      </c>
    </row>
    <row r="724" spans="1:6" s="106" customFormat="1" ht="15.75" customHeight="1">
      <c r="A724" s="269"/>
      <c r="B724" s="239" t="s">
        <v>592</v>
      </c>
      <c r="C724" s="240">
        <v>0</v>
      </c>
      <c r="D724" s="240">
        <v>15000</v>
      </c>
      <c r="E724" s="240">
        <v>0</v>
      </c>
      <c r="F724" s="270"/>
    </row>
    <row r="725" spans="1:6" s="106" customFormat="1" ht="15.75" customHeight="1">
      <c r="A725" s="269"/>
      <c r="B725" s="239" t="s">
        <v>678</v>
      </c>
      <c r="C725" s="240">
        <v>0</v>
      </c>
      <c r="D725" s="240">
        <v>45000</v>
      </c>
      <c r="E725" s="240">
        <v>0</v>
      </c>
      <c r="F725" s="270"/>
    </row>
    <row r="726" spans="1:6" s="106" customFormat="1" ht="15.75" customHeight="1">
      <c r="A726" s="265"/>
      <c r="B726" s="235" t="s">
        <v>593</v>
      </c>
      <c r="C726" s="236">
        <v>0</v>
      </c>
      <c r="D726" s="236">
        <v>0</v>
      </c>
      <c r="E726" s="236">
        <v>7529</v>
      </c>
      <c r="F726" s="266"/>
    </row>
    <row r="727" spans="1:6" s="106" customFormat="1" ht="15.75" customHeight="1">
      <c r="A727" s="265"/>
      <c r="B727" s="235" t="s">
        <v>398</v>
      </c>
      <c r="C727" s="236">
        <v>100000</v>
      </c>
      <c r="D727" s="236">
        <v>100000</v>
      </c>
      <c r="E727" s="236">
        <v>88862</v>
      </c>
      <c r="F727" s="266"/>
    </row>
    <row r="728" spans="1:6" s="106" customFormat="1" ht="15.75" customHeight="1" thickBot="1">
      <c r="A728" s="267"/>
      <c r="B728" s="237" t="s">
        <v>399</v>
      </c>
      <c r="C728" s="238">
        <v>200000</v>
      </c>
      <c r="D728" s="238">
        <v>976398</v>
      </c>
      <c r="E728" s="238">
        <v>149179</v>
      </c>
      <c r="F728" s="268"/>
    </row>
    <row r="729" spans="1:6" ht="15.75" customHeight="1" thickBot="1">
      <c r="A729" s="258">
        <v>3727</v>
      </c>
      <c r="B729" s="259" t="s">
        <v>38</v>
      </c>
      <c r="C729" s="260">
        <f>SUM(C730:C734)</f>
        <v>3625000</v>
      </c>
      <c r="D729" s="260">
        <f>SUM(D730:D734)</f>
        <v>4160000</v>
      </c>
      <c r="E729" s="260">
        <f>SUM(E730:E734)</f>
        <v>4157847.9099999997</v>
      </c>
      <c r="F729" s="105">
        <f>SUM(E729/D729*100)</f>
        <v>99.94826706730768</v>
      </c>
    </row>
    <row r="730" spans="1:6" ht="15.75" customHeight="1">
      <c r="A730" s="278"/>
      <c r="B730" s="228" t="s">
        <v>290</v>
      </c>
      <c r="C730" s="229">
        <v>3625000</v>
      </c>
      <c r="D730" s="229">
        <v>4160000</v>
      </c>
      <c r="E730" s="229">
        <v>3783978.44</v>
      </c>
      <c r="F730" s="279"/>
    </row>
    <row r="731" spans="1:6" ht="15.75" customHeight="1">
      <c r="A731" s="280"/>
      <c r="B731" s="224" t="s">
        <v>291</v>
      </c>
      <c r="C731" s="225">
        <v>0</v>
      </c>
      <c r="D731" s="225">
        <v>0</v>
      </c>
      <c r="E731" s="225">
        <v>63650.55</v>
      </c>
      <c r="F731" s="281"/>
    </row>
    <row r="732" spans="1:6" ht="15.75" customHeight="1">
      <c r="A732" s="280"/>
      <c r="B732" s="224" t="s">
        <v>292</v>
      </c>
      <c r="C732" s="225">
        <v>0</v>
      </c>
      <c r="D732" s="225">
        <v>0</v>
      </c>
      <c r="E732" s="225">
        <v>74213.04</v>
      </c>
      <c r="F732" s="281"/>
    </row>
    <row r="733" spans="1:6" ht="15.75" customHeight="1">
      <c r="A733" s="280"/>
      <c r="B733" s="224" t="s">
        <v>293</v>
      </c>
      <c r="C733" s="225">
        <v>0</v>
      </c>
      <c r="D733" s="225">
        <v>0</v>
      </c>
      <c r="E733" s="225">
        <v>156229.08</v>
      </c>
      <c r="F733" s="281"/>
    </row>
    <row r="734" spans="1:6" ht="15.75" customHeight="1" thickBot="1">
      <c r="A734" s="282"/>
      <c r="B734" s="226" t="s">
        <v>294</v>
      </c>
      <c r="C734" s="227">
        <v>0</v>
      </c>
      <c r="D734" s="227">
        <v>0</v>
      </c>
      <c r="E734" s="227">
        <v>79776.8</v>
      </c>
      <c r="F734" s="283"/>
    </row>
    <row r="735" spans="1:6" ht="15.75" customHeight="1" thickBot="1">
      <c r="A735" s="258">
        <v>3728</v>
      </c>
      <c r="B735" s="259" t="s">
        <v>111</v>
      </c>
      <c r="C735" s="260">
        <f>SUM(C736)</f>
        <v>50000</v>
      </c>
      <c r="D735" s="260">
        <f>SUM(D736)</f>
        <v>50000</v>
      </c>
      <c r="E735" s="260">
        <f>SUM(E736)</f>
        <v>0</v>
      </c>
      <c r="F735" s="105">
        <f>SUM(E735/D735*100)</f>
        <v>0</v>
      </c>
    </row>
    <row r="736" spans="1:6" s="106" customFormat="1" ht="15.75" customHeight="1" thickBot="1">
      <c r="A736" s="276"/>
      <c r="B736" s="243" t="s">
        <v>400</v>
      </c>
      <c r="C736" s="244">
        <v>50000</v>
      </c>
      <c r="D736" s="244">
        <v>50000</v>
      </c>
      <c r="E736" s="244">
        <v>0</v>
      </c>
      <c r="F736" s="277"/>
    </row>
    <row r="737" spans="1:6" ht="15.75" customHeight="1" thickBot="1">
      <c r="A737" s="258">
        <v>3729</v>
      </c>
      <c r="B737" s="259" t="s">
        <v>64</v>
      </c>
      <c r="C737" s="260">
        <f>SUM(C738:C739)</f>
        <v>190000</v>
      </c>
      <c r="D737" s="260">
        <f>SUM(D738:D739)</f>
        <v>190000</v>
      </c>
      <c r="E737" s="260">
        <f>SUM(E738:E739)</f>
        <v>160000</v>
      </c>
      <c r="F737" s="105">
        <f>SUM(E737/D737*100)</f>
        <v>84.21052631578947</v>
      </c>
    </row>
    <row r="738" spans="1:6" s="106" customFormat="1" ht="15.75" customHeight="1">
      <c r="A738" s="269"/>
      <c r="B738" s="239" t="s">
        <v>401</v>
      </c>
      <c r="C738" s="240">
        <v>30000</v>
      </c>
      <c r="D738" s="240">
        <v>30000</v>
      </c>
      <c r="E738" s="240">
        <v>0</v>
      </c>
      <c r="F738" s="270"/>
    </row>
    <row r="739" spans="1:6" s="106" customFormat="1" ht="15.75" customHeight="1" thickBot="1">
      <c r="A739" s="267"/>
      <c r="B739" s="237" t="s">
        <v>402</v>
      </c>
      <c r="C739" s="238">
        <v>160000</v>
      </c>
      <c r="D739" s="238">
        <v>160000</v>
      </c>
      <c r="E739" s="238">
        <v>160000</v>
      </c>
      <c r="F739" s="268"/>
    </row>
    <row r="740" spans="1:6" ht="15.75" customHeight="1" thickBot="1">
      <c r="A740" s="258">
        <v>3733</v>
      </c>
      <c r="B740" s="259" t="s">
        <v>65</v>
      </c>
      <c r="C740" s="260">
        <f>SUM(C741)</f>
        <v>10000</v>
      </c>
      <c r="D740" s="260">
        <f>SUM(D741)</f>
        <v>10000</v>
      </c>
      <c r="E740" s="260">
        <f>SUM(E741)</f>
        <v>0</v>
      </c>
      <c r="F740" s="105">
        <f>SUM(E740/D740*100)</f>
        <v>0</v>
      </c>
    </row>
    <row r="741" spans="1:6" s="106" customFormat="1" ht="15.75" customHeight="1" thickBot="1">
      <c r="A741" s="276"/>
      <c r="B741" s="243" t="s">
        <v>403</v>
      </c>
      <c r="C741" s="244">
        <v>10000</v>
      </c>
      <c r="D741" s="244">
        <v>10000</v>
      </c>
      <c r="E741" s="244">
        <v>0</v>
      </c>
      <c r="F741" s="277"/>
    </row>
    <row r="742" spans="1:6" ht="15.75" customHeight="1" thickBot="1">
      <c r="A742" s="258">
        <v>3742</v>
      </c>
      <c r="B742" s="259" t="s">
        <v>66</v>
      </c>
      <c r="C742" s="260">
        <f>SUM(C743:C744)</f>
        <v>5000</v>
      </c>
      <c r="D742" s="260">
        <f>SUM(D743:D744)</f>
        <v>35000</v>
      </c>
      <c r="E742" s="260">
        <f>SUM(E743:E744)</f>
        <v>30500</v>
      </c>
      <c r="F742" s="105">
        <f>SUM(E742/D742*100)</f>
        <v>87.14285714285714</v>
      </c>
    </row>
    <row r="743" spans="1:6" s="8" customFormat="1" ht="15.75" customHeight="1">
      <c r="A743" s="265"/>
      <c r="B743" s="235" t="s">
        <v>797</v>
      </c>
      <c r="C743" s="236">
        <v>0</v>
      </c>
      <c r="D743" s="236">
        <v>30000</v>
      </c>
      <c r="E743" s="236">
        <v>25500</v>
      </c>
      <c r="F743" s="134"/>
    </row>
    <row r="744" spans="1:6" s="106" customFormat="1" ht="15.75" customHeight="1" thickBot="1">
      <c r="A744" s="276"/>
      <c r="B744" s="243" t="s">
        <v>404</v>
      </c>
      <c r="C744" s="244">
        <v>5000</v>
      </c>
      <c r="D744" s="244">
        <v>5000</v>
      </c>
      <c r="E744" s="244">
        <v>5000</v>
      </c>
      <c r="F744" s="277"/>
    </row>
    <row r="745" spans="1:6" ht="15.75" customHeight="1" thickBot="1">
      <c r="A745" s="258">
        <v>3745</v>
      </c>
      <c r="B745" s="259" t="s">
        <v>67</v>
      </c>
      <c r="C745" s="260">
        <f>SUM(C746:C759)</f>
        <v>10776000</v>
      </c>
      <c r="D745" s="260">
        <f>SUM(D746:D759)</f>
        <v>13688913</v>
      </c>
      <c r="E745" s="260">
        <f>SUM(E746:E759)</f>
        <v>12211574.379999997</v>
      </c>
      <c r="F745" s="105">
        <f>SUM(E745/D745*100)</f>
        <v>89.20777259669921</v>
      </c>
    </row>
    <row r="746" spans="1:6" s="106" customFormat="1" ht="15.75" customHeight="1">
      <c r="A746" s="271"/>
      <c r="B746" s="241" t="s">
        <v>594</v>
      </c>
      <c r="C746" s="242">
        <v>0</v>
      </c>
      <c r="D746" s="242">
        <v>0</v>
      </c>
      <c r="E746" s="242">
        <v>80647</v>
      </c>
      <c r="F746" s="272"/>
    </row>
    <row r="747" spans="1:6" s="106" customFormat="1" ht="15.75" customHeight="1">
      <c r="A747" s="269"/>
      <c r="B747" s="239" t="s">
        <v>798</v>
      </c>
      <c r="C747" s="240">
        <v>0</v>
      </c>
      <c r="D747" s="240">
        <v>0</v>
      </c>
      <c r="E747" s="240">
        <v>6000</v>
      </c>
      <c r="F747" s="270"/>
    </row>
    <row r="748" spans="1:6" s="106" customFormat="1" ht="15.75" customHeight="1">
      <c r="A748" s="269"/>
      <c r="B748" s="239" t="s">
        <v>405</v>
      </c>
      <c r="C748" s="240">
        <v>200000</v>
      </c>
      <c r="D748" s="240">
        <v>655036</v>
      </c>
      <c r="E748" s="240">
        <v>513202</v>
      </c>
      <c r="F748" s="270"/>
    </row>
    <row r="749" spans="1:6" s="106" customFormat="1" ht="15.75" customHeight="1">
      <c r="A749" s="265"/>
      <c r="B749" s="235" t="s">
        <v>406</v>
      </c>
      <c r="C749" s="236">
        <v>600000</v>
      </c>
      <c r="D749" s="236">
        <v>1202877</v>
      </c>
      <c r="E749" s="236">
        <v>770894</v>
      </c>
      <c r="F749" s="266"/>
    </row>
    <row r="750" spans="1:6" s="106" customFormat="1" ht="15.75" customHeight="1">
      <c r="A750" s="265"/>
      <c r="B750" s="235" t="s">
        <v>407</v>
      </c>
      <c r="C750" s="236">
        <v>30000</v>
      </c>
      <c r="D750" s="236">
        <v>450000</v>
      </c>
      <c r="E750" s="236">
        <v>58049</v>
      </c>
      <c r="F750" s="266"/>
    </row>
    <row r="751" spans="1:6" s="106" customFormat="1" ht="15.75" customHeight="1">
      <c r="A751" s="265"/>
      <c r="B751" s="235" t="s">
        <v>408</v>
      </c>
      <c r="C751" s="236">
        <v>30000</v>
      </c>
      <c r="D751" s="236">
        <v>310000</v>
      </c>
      <c r="E751" s="236">
        <v>191833.04</v>
      </c>
      <c r="F751" s="266"/>
    </row>
    <row r="752" spans="1:6" s="106" customFormat="1" ht="15.75" customHeight="1">
      <c r="A752" s="265"/>
      <c r="B752" s="235" t="s">
        <v>409</v>
      </c>
      <c r="C752" s="236">
        <v>30000</v>
      </c>
      <c r="D752" s="236">
        <v>365000</v>
      </c>
      <c r="E752" s="236">
        <v>145540</v>
      </c>
      <c r="F752" s="266"/>
    </row>
    <row r="753" spans="1:6" s="106" customFormat="1" ht="15.75" customHeight="1">
      <c r="A753" s="265"/>
      <c r="B753" s="235" t="s">
        <v>410</v>
      </c>
      <c r="C753" s="236">
        <v>30000</v>
      </c>
      <c r="D753" s="236">
        <v>150000</v>
      </c>
      <c r="E753" s="236">
        <v>65072</v>
      </c>
      <c r="F753" s="266"/>
    </row>
    <row r="754" spans="1:6" s="106" customFormat="1" ht="15.75" customHeight="1">
      <c r="A754" s="265"/>
      <c r="B754" s="235" t="s">
        <v>411</v>
      </c>
      <c r="C754" s="236">
        <v>4000000</v>
      </c>
      <c r="D754" s="236">
        <v>4000000</v>
      </c>
      <c r="E754" s="236">
        <v>3889233</v>
      </c>
      <c r="F754" s="266"/>
    </row>
    <row r="755" spans="1:6" s="106" customFormat="1" ht="15.75" customHeight="1">
      <c r="A755" s="265"/>
      <c r="B755" s="235" t="s">
        <v>595</v>
      </c>
      <c r="C755" s="236">
        <v>0</v>
      </c>
      <c r="D755" s="236">
        <v>50000</v>
      </c>
      <c r="E755" s="236">
        <v>0</v>
      </c>
      <c r="F755" s="266"/>
    </row>
    <row r="756" spans="1:6" s="106" customFormat="1" ht="15.75" customHeight="1">
      <c r="A756" s="265"/>
      <c r="B756" s="235" t="s">
        <v>596</v>
      </c>
      <c r="C756" s="236">
        <v>5856000</v>
      </c>
      <c r="D756" s="236">
        <v>6506000</v>
      </c>
      <c r="E756" s="236">
        <v>6426163.64</v>
      </c>
      <c r="F756" s="266"/>
    </row>
    <row r="757" spans="1:6" s="106" customFormat="1" ht="15.75" customHeight="1">
      <c r="A757" s="265"/>
      <c r="B757" s="235" t="s">
        <v>291</v>
      </c>
      <c r="C757" s="236">
        <v>0</v>
      </c>
      <c r="D757" s="236">
        <v>0</v>
      </c>
      <c r="E757" s="236">
        <v>2507.12</v>
      </c>
      <c r="F757" s="266"/>
    </row>
    <row r="758" spans="1:6" s="106" customFormat="1" ht="15.75" customHeight="1">
      <c r="A758" s="265"/>
      <c r="B758" s="235" t="s">
        <v>293</v>
      </c>
      <c r="C758" s="236">
        <v>0</v>
      </c>
      <c r="D758" s="236">
        <v>0</v>
      </c>
      <c r="E758" s="236">
        <v>28040.54</v>
      </c>
      <c r="F758" s="266"/>
    </row>
    <row r="759" spans="1:6" s="106" customFormat="1" ht="15.75" customHeight="1" thickBot="1">
      <c r="A759" s="267"/>
      <c r="B759" s="237" t="s">
        <v>294</v>
      </c>
      <c r="C759" s="238">
        <v>0</v>
      </c>
      <c r="D759" s="238">
        <v>0</v>
      </c>
      <c r="E759" s="238">
        <v>34393.04</v>
      </c>
      <c r="F759" s="268"/>
    </row>
    <row r="760" spans="1:6" ht="15.75" customHeight="1" thickBot="1">
      <c r="A760" s="258">
        <v>3792</v>
      </c>
      <c r="B760" s="259" t="s">
        <v>87</v>
      </c>
      <c r="C760" s="260">
        <f>SUM(C761:C762)</f>
        <v>20000</v>
      </c>
      <c r="D760" s="260">
        <f>SUM(D761:D762)</f>
        <v>82000</v>
      </c>
      <c r="E760" s="260">
        <f>SUM(E761:E762)</f>
        <v>59000</v>
      </c>
      <c r="F760" s="105">
        <f>SUM(E760/D760*100)</f>
        <v>71.95121951219512</v>
      </c>
    </row>
    <row r="761" spans="1:6" s="106" customFormat="1" ht="15.75" customHeight="1">
      <c r="A761" s="269"/>
      <c r="B761" s="239" t="s">
        <v>412</v>
      </c>
      <c r="C761" s="240">
        <v>20000</v>
      </c>
      <c r="D761" s="240">
        <v>40000</v>
      </c>
      <c r="E761" s="240">
        <v>17000</v>
      </c>
      <c r="F761" s="270"/>
    </row>
    <row r="762" spans="1:6" s="106" customFormat="1" ht="15.75" customHeight="1" thickBot="1">
      <c r="A762" s="267"/>
      <c r="B762" s="237" t="s">
        <v>413</v>
      </c>
      <c r="C762" s="238">
        <v>0</v>
      </c>
      <c r="D762" s="238">
        <v>42000</v>
      </c>
      <c r="E762" s="238">
        <v>42000</v>
      </c>
      <c r="F762" s="268"/>
    </row>
    <row r="763" spans="1:6" ht="15.75" customHeight="1" thickBot="1">
      <c r="A763" s="258">
        <v>3799</v>
      </c>
      <c r="B763" s="259" t="s">
        <v>68</v>
      </c>
      <c r="C763" s="260">
        <f>SUM(C764)</f>
        <v>10000</v>
      </c>
      <c r="D763" s="260">
        <f>SUM(D764)</f>
        <v>10000</v>
      </c>
      <c r="E763" s="260">
        <f>SUM(E764)</f>
        <v>10000</v>
      </c>
      <c r="F763" s="105">
        <f>SUM(E763/D763*100)</f>
        <v>100</v>
      </c>
    </row>
    <row r="764" spans="1:6" s="106" customFormat="1" ht="15.75" customHeight="1" thickBot="1">
      <c r="A764" s="269"/>
      <c r="B764" s="239" t="s">
        <v>414</v>
      </c>
      <c r="C764" s="240">
        <v>10000</v>
      </c>
      <c r="D764" s="240">
        <v>10000</v>
      </c>
      <c r="E764" s="240">
        <v>10000</v>
      </c>
      <c r="F764" s="270"/>
    </row>
    <row r="765" spans="1:6" ht="15.75" customHeight="1" thickBot="1">
      <c r="A765" s="258">
        <v>3900</v>
      </c>
      <c r="B765" s="259" t="s">
        <v>145</v>
      </c>
      <c r="C765" s="260">
        <f>SUM(C766:C772)</f>
        <v>300000</v>
      </c>
      <c r="D765" s="260">
        <f>SUM(D766:D772)</f>
        <v>300000</v>
      </c>
      <c r="E765" s="260">
        <f>SUM(E766:E772)</f>
        <v>92891</v>
      </c>
      <c r="F765" s="105">
        <f>SUM(E765/D765*100)</f>
        <v>30.96366666666667</v>
      </c>
    </row>
    <row r="766" spans="1:6" ht="15.75" customHeight="1">
      <c r="A766" s="284"/>
      <c r="B766" s="243" t="s">
        <v>597</v>
      </c>
      <c r="C766" s="244">
        <v>300000</v>
      </c>
      <c r="D766" s="244">
        <v>300000</v>
      </c>
      <c r="E766" s="244">
        <v>0</v>
      </c>
      <c r="F766" s="189"/>
    </row>
    <row r="767" spans="1:6" s="8" customFormat="1" ht="15.75" customHeight="1">
      <c r="A767" s="265"/>
      <c r="B767" s="235" t="s">
        <v>799</v>
      </c>
      <c r="C767" s="236">
        <v>0</v>
      </c>
      <c r="D767" s="236">
        <v>0</v>
      </c>
      <c r="E767" s="236">
        <v>6000</v>
      </c>
      <c r="F767" s="134"/>
    </row>
    <row r="768" spans="1:6" s="8" customFormat="1" ht="15.75" customHeight="1">
      <c r="A768" s="276"/>
      <c r="B768" s="243" t="s">
        <v>800</v>
      </c>
      <c r="C768" s="244">
        <v>0</v>
      </c>
      <c r="D768" s="244">
        <v>0</v>
      </c>
      <c r="E768" s="244">
        <v>5000</v>
      </c>
      <c r="F768" s="102"/>
    </row>
    <row r="769" spans="1:6" s="8" customFormat="1" ht="15.75" customHeight="1">
      <c r="A769" s="265"/>
      <c r="B769" s="235" t="s">
        <v>801</v>
      </c>
      <c r="C769" s="236">
        <v>0</v>
      </c>
      <c r="D769" s="236">
        <v>0</v>
      </c>
      <c r="E769" s="236">
        <v>10000</v>
      </c>
      <c r="F769" s="134"/>
    </row>
    <row r="770" spans="1:6" s="8" customFormat="1" ht="15.75" customHeight="1">
      <c r="A770" s="265"/>
      <c r="B770" s="235" t="s">
        <v>802</v>
      </c>
      <c r="C770" s="236">
        <v>0</v>
      </c>
      <c r="D770" s="236">
        <v>0</v>
      </c>
      <c r="E770" s="236">
        <v>40000</v>
      </c>
      <c r="F770" s="134"/>
    </row>
    <row r="771" spans="1:6" s="8" customFormat="1" ht="15.75" customHeight="1">
      <c r="A771" s="276"/>
      <c r="B771" s="243" t="s">
        <v>803</v>
      </c>
      <c r="C771" s="244">
        <v>0</v>
      </c>
      <c r="D771" s="244">
        <v>0</v>
      </c>
      <c r="E771" s="244">
        <v>3500</v>
      </c>
      <c r="F771" s="102"/>
    </row>
    <row r="772" spans="1:6" s="8" customFormat="1" ht="15.75" customHeight="1" thickBot="1">
      <c r="A772" s="265"/>
      <c r="B772" s="235" t="s">
        <v>804</v>
      </c>
      <c r="C772" s="236">
        <v>0</v>
      </c>
      <c r="D772" s="236">
        <v>0</v>
      </c>
      <c r="E772" s="236">
        <v>28391</v>
      </c>
      <c r="F772" s="134"/>
    </row>
    <row r="773" spans="1:6" ht="15.75" customHeight="1" thickBot="1">
      <c r="A773" s="258">
        <v>4312</v>
      </c>
      <c r="B773" s="259" t="s">
        <v>114</v>
      </c>
      <c r="C773" s="260">
        <f>SUM(C774)</f>
        <v>40000</v>
      </c>
      <c r="D773" s="260">
        <f>SUM(D774)</f>
        <v>40000</v>
      </c>
      <c r="E773" s="260">
        <f>SUM(E774)</f>
        <v>40000</v>
      </c>
      <c r="F773" s="105">
        <f>SUM(E773/D773*100)</f>
        <v>100</v>
      </c>
    </row>
    <row r="774" spans="1:6" s="106" customFormat="1" ht="15.75" customHeight="1" thickBot="1">
      <c r="A774" s="276"/>
      <c r="B774" s="243" t="s">
        <v>415</v>
      </c>
      <c r="C774" s="244">
        <v>40000</v>
      </c>
      <c r="D774" s="244">
        <v>40000</v>
      </c>
      <c r="E774" s="244">
        <v>40000</v>
      </c>
      <c r="F774" s="277"/>
    </row>
    <row r="775" spans="1:6" ht="15.75" customHeight="1" thickBot="1">
      <c r="A775" s="258">
        <v>4329</v>
      </c>
      <c r="B775" s="259" t="s">
        <v>416</v>
      </c>
      <c r="C775" s="260">
        <f>SUM(C776:C778)</f>
        <v>365000</v>
      </c>
      <c r="D775" s="260">
        <f>SUM(D776:D778)</f>
        <v>370000</v>
      </c>
      <c r="E775" s="260">
        <f>SUM(E776:E778)</f>
        <v>368315</v>
      </c>
      <c r="F775" s="105">
        <f>SUM(E775/D775*100)</f>
        <v>99.5445945945946</v>
      </c>
    </row>
    <row r="776" spans="1:6" s="106" customFormat="1" ht="15.75" customHeight="1">
      <c r="A776" s="269"/>
      <c r="B776" s="239" t="s">
        <v>598</v>
      </c>
      <c r="C776" s="240">
        <v>15000</v>
      </c>
      <c r="D776" s="240">
        <v>20000</v>
      </c>
      <c r="E776" s="240">
        <v>18315</v>
      </c>
      <c r="F776" s="270"/>
    </row>
    <row r="777" spans="1:6" s="106" customFormat="1" ht="15.75" customHeight="1">
      <c r="A777" s="265"/>
      <c r="B777" s="235" t="s">
        <v>417</v>
      </c>
      <c r="C777" s="236">
        <v>250000</v>
      </c>
      <c r="D777" s="236">
        <v>250000</v>
      </c>
      <c r="E777" s="236">
        <v>250000</v>
      </c>
      <c r="F777" s="266"/>
    </row>
    <row r="778" spans="1:6" s="106" customFormat="1" ht="15.75" customHeight="1" thickBot="1">
      <c r="A778" s="267"/>
      <c r="B778" s="237" t="s">
        <v>418</v>
      </c>
      <c r="C778" s="238">
        <v>100000</v>
      </c>
      <c r="D778" s="238">
        <v>100000</v>
      </c>
      <c r="E778" s="238">
        <v>100000</v>
      </c>
      <c r="F778" s="268"/>
    </row>
    <row r="779" spans="1:6" ht="15.75" customHeight="1" thickBot="1">
      <c r="A779" s="258">
        <v>4333</v>
      </c>
      <c r="B779" s="259" t="s">
        <v>419</v>
      </c>
      <c r="C779" s="260">
        <f>SUM(C780)</f>
        <v>30000</v>
      </c>
      <c r="D779" s="260">
        <f>SUM(D780)</f>
        <v>30000</v>
      </c>
      <c r="E779" s="260">
        <f>SUM(E780)</f>
        <v>30000</v>
      </c>
      <c r="F779" s="105">
        <f>SUM(E779/D779*100)</f>
        <v>100</v>
      </c>
    </row>
    <row r="780" spans="1:6" s="106" customFormat="1" ht="15.75" customHeight="1" thickBot="1">
      <c r="A780" s="269"/>
      <c r="B780" s="239" t="s">
        <v>420</v>
      </c>
      <c r="C780" s="240">
        <v>30000</v>
      </c>
      <c r="D780" s="240">
        <v>30000</v>
      </c>
      <c r="E780" s="240">
        <v>30000</v>
      </c>
      <c r="F780" s="270"/>
    </row>
    <row r="781" spans="1:6" s="106" customFormat="1" ht="15.75" customHeight="1" thickBot="1">
      <c r="A781" s="258">
        <v>4344</v>
      </c>
      <c r="B781" s="259" t="s">
        <v>146</v>
      </c>
      <c r="C781" s="260">
        <f>SUM(C782)</f>
        <v>50000</v>
      </c>
      <c r="D781" s="260">
        <f>SUM(D782)</f>
        <v>50000</v>
      </c>
      <c r="E781" s="260">
        <f>SUM(E782)</f>
        <v>50000</v>
      </c>
      <c r="F781" s="105">
        <f>SUM(E781/D781*100)</f>
        <v>100</v>
      </c>
    </row>
    <row r="782" spans="1:6" s="106" customFormat="1" ht="15.75" customHeight="1" thickBot="1">
      <c r="A782" s="276"/>
      <c r="B782" s="243" t="s">
        <v>599</v>
      </c>
      <c r="C782" s="244">
        <v>50000</v>
      </c>
      <c r="D782" s="244">
        <v>50000</v>
      </c>
      <c r="E782" s="244">
        <v>50000</v>
      </c>
      <c r="F782" s="277"/>
    </row>
    <row r="783" spans="1:6" ht="15.75" customHeight="1" thickBot="1">
      <c r="A783" s="258">
        <v>4351</v>
      </c>
      <c r="B783" s="259" t="s">
        <v>421</v>
      </c>
      <c r="C783" s="260">
        <f>SUM(C784:C786)</f>
        <v>6192000</v>
      </c>
      <c r="D783" s="260">
        <f>SUM(D784:D786)</f>
        <v>7192000</v>
      </c>
      <c r="E783" s="260">
        <f>SUM(E784:E786)</f>
        <v>7192000</v>
      </c>
      <c r="F783" s="105">
        <f>SUM(E783/D783*100)</f>
        <v>100</v>
      </c>
    </row>
    <row r="784" spans="1:6" s="106" customFormat="1" ht="15.75" customHeight="1">
      <c r="A784" s="269"/>
      <c r="B784" s="239" t="s">
        <v>422</v>
      </c>
      <c r="C784" s="240">
        <v>410000</v>
      </c>
      <c r="D784" s="240">
        <v>410000</v>
      </c>
      <c r="E784" s="240">
        <v>410000</v>
      </c>
      <c r="F784" s="270"/>
    </row>
    <row r="785" spans="1:6" s="106" customFormat="1" ht="15.75" customHeight="1">
      <c r="A785" s="265"/>
      <c r="B785" s="235" t="s">
        <v>423</v>
      </c>
      <c r="C785" s="236">
        <v>5782000</v>
      </c>
      <c r="D785" s="236">
        <v>4681600</v>
      </c>
      <c r="E785" s="236">
        <v>4681600</v>
      </c>
      <c r="F785" s="266"/>
    </row>
    <row r="786" spans="1:6" s="106" customFormat="1" ht="15.75" customHeight="1" thickBot="1">
      <c r="A786" s="267"/>
      <c r="B786" s="237" t="s">
        <v>600</v>
      </c>
      <c r="C786" s="238">
        <v>0</v>
      </c>
      <c r="D786" s="238">
        <v>2100400</v>
      </c>
      <c r="E786" s="238">
        <v>2100400</v>
      </c>
      <c r="F786" s="268"/>
    </row>
    <row r="787" spans="1:6" ht="15.75" customHeight="1" thickBot="1">
      <c r="A787" s="258">
        <v>4356</v>
      </c>
      <c r="B787" s="259" t="s">
        <v>98</v>
      </c>
      <c r="C787" s="260">
        <f>SUM(C788)</f>
        <v>750000</v>
      </c>
      <c r="D787" s="260">
        <f>SUM(D788)</f>
        <v>750000</v>
      </c>
      <c r="E787" s="260">
        <f>SUM(E788)</f>
        <v>750000</v>
      </c>
      <c r="F787" s="105">
        <f>SUM(E787/D787*100)</f>
        <v>100</v>
      </c>
    </row>
    <row r="788" spans="1:6" s="106" customFormat="1" ht="15.75" customHeight="1" thickBot="1">
      <c r="A788" s="276"/>
      <c r="B788" s="243" t="s">
        <v>424</v>
      </c>
      <c r="C788" s="244">
        <v>750000</v>
      </c>
      <c r="D788" s="244">
        <v>750000</v>
      </c>
      <c r="E788" s="244">
        <v>750000</v>
      </c>
      <c r="F788" s="277"/>
    </row>
    <row r="789" spans="1:6" s="106" customFormat="1" ht="15.75" customHeight="1" thickBot="1">
      <c r="A789" s="258">
        <v>4357</v>
      </c>
      <c r="B789" s="259" t="s">
        <v>805</v>
      </c>
      <c r="C789" s="260">
        <f>SUM(C790)</f>
        <v>0</v>
      </c>
      <c r="D789" s="260">
        <f>SUM(D790)</f>
        <v>5000</v>
      </c>
      <c r="E789" s="260">
        <f>SUM(E790)</f>
        <v>5000</v>
      </c>
      <c r="F789" s="105">
        <f>SUM(E789/D789*100)</f>
        <v>100</v>
      </c>
    </row>
    <row r="790" spans="1:6" s="106" customFormat="1" ht="15.75" customHeight="1" thickBot="1">
      <c r="A790" s="276"/>
      <c r="B790" s="243" t="s">
        <v>806</v>
      </c>
      <c r="C790" s="244">
        <v>0</v>
      </c>
      <c r="D790" s="244">
        <v>5000</v>
      </c>
      <c r="E790" s="244">
        <v>5000</v>
      </c>
      <c r="F790" s="277"/>
    </row>
    <row r="791" spans="1:6" ht="15.75" customHeight="1" thickBot="1">
      <c r="A791" s="258">
        <v>4359</v>
      </c>
      <c r="B791" s="259" t="s">
        <v>425</v>
      </c>
      <c r="C791" s="260">
        <f>SUM(C792:C793)</f>
        <v>100000</v>
      </c>
      <c r="D791" s="260">
        <f>SUM(D792:D793)</f>
        <v>100000</v>
      </c>
      <c r="E791" s="260">
        <f>SUM(E792:E793)</f>
        <v>100000</v>
      </c>
      <c r="F791" s="105">
        <f>SUM(E791/D791*100)</f>
        <v>100</v>
      </c>
    </row>
    <row r="792" spans="1:6" s="106" customFormat="1" ht="15.75" customHeight="1">
      <c r="A792" s="269"/>
      <c r="B792" s="239" t="s">
        <v>426</v>
      </c>
      <c r="C792" s="240">
        <v>50000</v>
      </c>
      <c r="D792" s="240">
        <v>50000</v>
      </c>
      <c r="E792" s="240">
        <v>50000</v>
      </c>
      <c r="F792" s="270"/>
    </row>
    <row r="793" spans="1:6" s="106" customFormat="1" ht="15.75" customHeight="1" thickBot="1">
      <c r="A793" s="267"/>
      <c r="B793" s="237" t="s">
        <v>601</v>
      </c>
      <c r="C793" s="238">
        <v>50000</v>
      </c>
      <c r="D793" s="238">
        <v>50000</v>
      </c>
      <c r="E793" s="238">
        <v>50000</v>
      </c>
      <c r="F793" s="268"/>
    </row>
    <row r="794" spans="1:6" ht="15.75" customHeight="1" thickBot="1">
      <c r="A794" s="258">
        <v>4375</v>
      </c>
      <c r="B794" s="259" t="s">
        <v>128</v>
      </c>
      <c r="C794" s="260">
        <f>SUM(C795:C797)</f>
        <v>346000</v>
      </c>
      <c r="D794" s="260">
        <f>SUM(D795:D797)</f>
        <v>346000</v>
      </c>
      <c r="E794" s="260">
        <f>SUM(E795:E797)</f>
        <v>317368.92</v>
      </c>
      <c r="F794" s="105">
        <f>SUM(E794/D794*100)</f>
        <v>91.72512138728324</v>
      </c>
    </row>
    <row r="795" spans="1:6" s="106" customFormat="1" ht="15.75" customHeight="1">
      <c r="A795" s="269"/>
      <c r="B795" s="239" t="s">
        <v>427</v>
      </c>
      <c r="C795" s="240">
        <v>200000</v>
      </c>
      <c r="D795" s="240">
        <v>200000</v>
      </c>
      <c r="E795" s="240">
        <v>200000</v>
      </c>
      <c r="F795" s="270"/>
    </row>
    <row r="796" spans="1:6" s="106" customFormat="1" ht="15.75" customHeight="1">
      <c r="A796" s="265"/>
      <c r="B796" s="235" t="s">
        <v>428</v>
      </c>
      <c r="C796" s="236">
        <v>126000</v>
      </c>
      <c r="D796" s="236">
        <v>126000</v>
      </c>
      <c r="E796" s="236">
        <v>110880.73</v>
      </c>
      <c r="F796" s="266"/>
    </row>
    <row r="797" spans="1:6" s="106" customFormat="1" ht="15.75" customHeight="1" thickBot="1">
      <c r="A797" s="267"/>
      <c r="B797" s="237" t="s">
        <v>429</v>
      </c>
      <c r="C797" s="238">
        <v>20000</v>
      </c>
      <c r="D797" s="238">
        <v>20000</v>
      </c>
      <c r="E797" s="238">
        <v>6488.19</v>
      </c>
      <c r="F797" s="268"/>
    </row>
    <row r="798" spans="1:6" ht="15.75" customHeight="1" thickBot="1">
      <c r="A798" s="258">
        <v>4399</v>
      </c>
      <c r="B798" s="259" t="s">
        <v>119</v>
      </c>
      <c r="C798" s="260">
        <f>SUM(C799:C800)</f>
        <v>25000</v>
      </c>
      <c r="D798" s="260">
        <f>SUM(D799:D800)</f>
        <v>20000</v>
      </c>
      <c r="E798" s="260">
        <f>SUM(E799:E800)</f>
        <v>5376</v>
      </c>
      <c r="F798" s="105">
        <f>SUM(E798/D798*100)</f>
        <v>26.88</v>
      </c>
    </row>
    <row r="799" spans="1:6" s="106" customFormat="1" ht="15.75" customHeight="1">
      <c r="A799" s="269"/>
      <c r="B799" s="239" t="s">
        <v>602</v>
      </c>
      <c r="C799" s="240">
        <v>10000</v>
      </c>
      <c r="D799" s="240">
        <v>5000</v>
      </c>
      <c r="E799" s="240">
        <v>896</v>
      </c>
      <c r="F799" s="270"/>
    </row>
    <row r="800" spans="1:6" s="106" customFormat="1" ht="15.75" customHeight="1" thickBot="1">
      <c r="A800" s="267"/>
      <c r="B800" s="237" t="s">
        <v>430</v>
      </c>
      <c r="C800" s="238">
        <v>15000</v>
      </c>
      <c r="D800" s="238">
        <v>15000</v>
      </c>
      <c r="E800" s="238">
        <v>4480</v>
      </c>
      <c r="F800" s="268"/>
    </row>
    <row r="801" spans="1:6" ht="15.75" customHeight="1" thickBot="1">
      <c r="A801" s="258">
        <v>5212</v>
      </c>
      <c r="B801" s="259" t="s">
        <v>69</v>
      </c>
      <c r="C801" s="260">
        <f>SUM(C802:C803)</f>
        <v>65000</v>
      </c>
      <c r="D801" s="260">
        <f>SUM(D802:D803)</f>
        <v>65000</v>
      </c>
      <c r="E801" s="260">
        <f>SUM(E802:E803)</f>
        <v>42058.380000000005</v>
      </c>
      <c r="F801" s="105">
        <f>SUM(E801/D801*100)</f>
        <v>64.7052</v>
      </c>
    </row>
    <row r="802" spans="1:6" s="106" customFormat="1" ht="15.75" customHeight="1">
      <c r="A802" s="269"/>
      <c r="B802" s="239" t="s">
        <v>431</v>
      </c>
      <c r="C802" s="240">
        <v>50000</v>
      </c>
      <c r="D802" s="240">
        <v>50000</v>
      </c>
      <c r="E802" s="240">
        <v>41918.91</v>
      </c>
      <c r="F802" s="270"/>
    </row>
    <row r="803" spans="1:6" s="106" customFormat="1" ht="15.75" customHeight="1" thickBot="1">
      <c r="A803" s="267"/>
      <c r="B803" s="237" t="s">
        <v>432</v>
      </c>
      <c r="C803" s="238">
        <v>15000</v>
      </c>
      <c r="D803" s="238">
        <v>15000</v>
      </c>
      <c r="E803" s="238">
        <v>139.47</v>
      </c>
      <c r="F803" s="268"/>
    </row>
    <row r="804" spans="1:6" ht="15.75" customHeight="1" thickBot="1">
      <c r="A804" s="258">
        <v>5311</v>
      </c>
      <c r="B804" s="259" t="s">
        <v>70</v>
      </c>
      <c r="C804" s="260">
        <f>SUM(C805:C807)</f>
        <v>3778000</v>
      </c>
      <c r="D804" s="260">
        <f>SUM(D805:D807)</f>
        <v>4128000</v>
      </c>
      <c r="E804" s="260">
        <f>SUM(E805:E807)</f>
        <v>3671113.21</v>
      </c>
      <c r="F804" s="105">
        <f>SUM(E804/D804*100)</f>
        <v>88.93200605620154</v>
      </c>
    </row>
    <row r="805" spans="1:6" s="106" customFormat="1" ht="15.75" customHeight="1">
      <c r="A805" s="269"/>
      <c r="B805" s="239" t="s">
        <v>433</v>
      </c>
      <c r="C805" s="240">
        <v>3138000</v>
      </c>
      <c r="D805" s="240">
        <v>3138000</v>
      </c>
      <c r="E805" s="240">
        <v>3044222</v>
      </c>
      <c r="F805" s="270"/>
    </row>
    <row r="806" spans="1:6" s="106" customFormat="1" ht="15.75" customHeight="1">
      <c r="A806" s="265"/>
      <c r="B806" s="235" t="s">
        <v>434</v>
      </c>
      <c r="C806" s="236">
        <v>640000</v>
      </c>
      <c r="D806" s="236">
        <v>600000</v>
      </c>
      <c r="E806" s="236">
        <v>237592.21</v>
      </c>
      <c r="F806" s="266"/>
    </row>
    <row r="807" spans="1:6" s="106" customFormat="1" ht="15.75" customHeight="1" thickBot="1">
      <c r="A807" s="267"/>
      <c r="B807" s="237" t="s">
        <v>603</v>
      </c>
      <c r="C807" s="238">
        <v>0</v>
      </c>
      <c r="D807" s="238">
        <v>390000</v>
      </c>
      <c r="E807" s="238">
        <v>389299</v>
      </c>
      <c r="F807" s="268"/>
    </row>
    <row r="808" spans="1:6" ht="15.75" customHeight="1" thickBot="1">
      <c r="A808" s="258">
        <v>5399</v>
      </c>
      <c r="B808" s="259" t="s">
        <v>435</v>
      </c>
      <c r="C808" s="260">
        <f>SUM(C809:C811)</f>
        <v>300000</v>
      </c>
      <c r="D808" s="260">
        <f>SUM(D809:D811)</f>
        <v>400000</v>
      </c>
      <c r="E808" s="260">
        <f>SUM(E809:E811)</f>
        <v>249651</v>
      </c>
      <c r="F808" s="105">
        <f>SUM(E808/D808*100)</f>
        <v>62.412749999999996</v>
      </c>
    </row>
    <row r="809" spans="1:6" ht="15.75" customHeight="1">
      <c r="A809" s="276"/>
      <c r="B809" s="243" t="s">
        <v>436</v>
      </c>
      <c r="C809" s="244">
        <v>300000</v>
      </c>
      <c r="D809" s="244">
        <v>188000</v>
      </c>
      <c r="E809" s="244">
        <v>66240</v>
      </c>
      <c r="F809" s="102"/>
    </row>
    <row r="810" spans="1:6" ht="15.75" customHeight="1">
      <c r="A810" s="265"/>
      <c r="B810" s="235" t="s">
        <v>807</v>
      </c>
      <c r="C810" s="236">
        <v>0</v>
      </c>
      <c r="D810" s="236">
        <v>0</v>
      </c>
      <c r="E810" s="236">
        <v>71511</v>
      </c>
      <c r="F810" s="134"/>
    </row>
    <row r="811" spans="1:6" s="106" customFormat="1" ht="15.75" customHeight="1" thickBot="1">
      <c r="A811" s="276"/>
      <c r="B811" s="243" t="s">
        <v>808</v>
      </c>
      <c r="C811" s="244">
        <v>0</v>
      </c>
      <c r="D811" s="244">
        <v>212000</v>
      </c>
      <c r="E811" s="244">
        <v>111900</v>
      </c>
      <c r="F811" s="277"/>
    </row>
    <row r="812" spans="1:6" ht="15.75" customHeight="1" thickBot="1">
      <c r="A812" s="258">
        <v>5512</v>
      </c>
      <c r="B812" s="259" t="s">
        <v>437</v>
      </c>
      <c r="C812" s="260">
        <f>SUM(C813:C817)</f>
        <v>2010000</v>
      </c>
      <c r="D812" s="260">
        <f>SUM(D813:D817)</f>
        <v>2102327</v>
      </c>
      <c r="E812" s="260">
        <f>SUM(E813:E817)</f>
        <v>1354336.17</v>
      </c>
      <c r="F812" s="105">
        <f>SUM(E812/D812*100)</f>
        <v>64.42081417400813</v>
      </c>
    </row>
    <row r="813" spans="1:6" s="106" customFormat="1" ht="15.75" customHeight="1">
      <c r="A813" s="269"/>
      <c r="B813" s="239" t="s">
        <v>438</v>
      </c>
      <c r="C813" s="240">
        <v>1890000</v>
      </c>
      <c r="D813" s="240">
        <v>1949527</v>
      </c>
      <c r="E813" s="240">
        <v>1235776.92</v>
      </c>
      <c r="F813" s="270"/>
    </row>
    <row r="814" spans="1:6" s="106" customFormat="1" ht="15.75" customHeight="1">
      <c r="A814" s="265"/>
      <c r="B814" s="235" t="s">
        <v>439</v>
      </c>
      <c r="C814" s="236">
        <v>30000</v>
      </c>
      <c r="D814" s="236">
        <v>31200</v>
      </c>
      <c r="E814" s="236">
        <v>23572</v>
      </c>
      <c r="F814" s="266"/>
    </row>
    <row r="815" spans="1:6" s="106" customFormat="1" ht="15.75" customHeight="1">
      <c r="A815" s="265"/>
      <c r="B815" s="235" t="s">
        <v>440</v>
      </c>
      <c r="C815" s="236">
        <v>30000</v>
      </c>
      <c r="D815" s="236">
        <v>40000</v>
      </c>
      <c r="E815" s="236">
        <v>25212</v>
      </c>
      <c r="F815" s="266"/>
    </row>
    <row r="816" spans="1:6" s="106" customFormat="1" ht="15.75" customHeight="1">
      <c r="A816" s="265"/>
      <c r="B816" s="235" t="s">
        <v>441</v>
      </c>
      <c r="C816" s="236">
        <v>30000</v>
      </c>
      <c r="D816" s="236">
        <v>51600</v>
      </c>
      <c r="E816" s="236">
        <v>48153</v>
      </c>
      <c r="F816" s="266"/>
    </row>
    <row r="817" spans="1:6" s="106" customFormat="1" ht="15.75" customHeight="1" thickBot="1">
      <c r="A817" s="267"/>
      <c r="B817" s="237" t="s">
        <v>442</v>
      </c>
      <c r="C817" s="238">
        <v>30000</v>
      </c>
      <c r="D817" s="238">
        <v>30000</v>
      </c>
      <c r="E817" s="238">
        <v>21622.25</v>
      </c>
      <c r="F817" s="268"/>
    </row>
    <row r="818" spans="1:6" ht="15.75" customHeight="1" thickBot="1">
      <c r="A818" s="258">
        <v>6112</v>
      </c>
      <c r="B818" s="259" t="s">
        <v>72</v>
      </c>
      <c r="C818" s="260">
        <f>SUM(C819:C824)</f>
        <v>2476000</v>
      </c>
      <c r="D818" s="260">
        <f>SUM(D819:D824)</f>
        <v>2476000</v>
      </c>
      <c r="E818" s="260">
        <f>SUM(E819:E824)</f>
        <v>2228054</v>
      </c>
      <c r="F818" s="105">
        <f>SUM(E818/D818*100)</f>
        <v>89.98602584814216</v>
      </c>
    </row>
    <row r="819" spans="1:6" s="106" customFormat="1" ht="15.75" customHeight="1">
      <c r="A819" s="269"/>
      <c r="B819" s="239" t="s">
        <v>443</v>
      </c>
      <c r="C819" s="240">
        <v>2143000</v>
      </c>
      <c r="D819" s="240">
        <v>2143000</v>
      </c>
      <c r="E819" s="240">
        <v>1993527</v>
      </c>
      <c r="F819" s="270"/>
    </row>
    <row r="820" spans="1:6" s="106" customFormat="1" ht="15.75" customHeight="1">
      <c r="A820" s="265"/>
      <c r="B820" s="235" t="s">
        <v>604</v>
      </c>
      <c r="C820" s="236">
        <v>59000</v>
      </c>
      <c r="D820" s="236">
        <v>59000</v>
      </c>
      <c r="E820" s="236">
        <v>48240</v>
      </c>
      <c r="F820" s="266"/>
    </row>
    <row r="821" spans="1:6" s="106" customFormat="1" ht="15.75" customHeight="1">
      <c r="A821" s="265"/>
      <c r="B821" s="235" t="s">
        <v>605</v>
      </c>
      <c r="C821" s="236">
        <v>61000</v>
      </c>
      <c r="D821" s="236">
        <v>61000</v>
      </c>
      <c r="E821" s="236">
        <v>48240</v>
      </c>
      <c r="F821" s="266"/>
    </row>
    <row r="822" spans="1:6" s="106" customFormat="1" ht="15.75" customHeight="1">
      <c r="A822" s="265"/>
      <c r="B822" s="235" t="s">
        <v>606</v>
      </c>
      <c r="C822" s="236">
        <v>57000</v>
      </c>
      <c r="D822" s="236">
        <v>57000</v>
      </c>
      <c r="E822" s="236">
        <v>48240</v>
      </c>
      <c r="F822" s="266"/>
    </row>
    <row r="823" spans="1:6" s="106" customFormat="1" ht="15.75" customHeight="1">
      <c r="A823" s="265"/>
      <c r="B823" s="235" t="s">
        <v>607</v>
      </c>
      <c r="C823" s="236">
        <v>56000</v>
      </c>
      <c r="D823" s="236">
        <v>56000</v>
      </c>
      <c r="E823" s="236">
        <v>48240</v>
      </c>
      <c r="F823" s="266"/>
    </row>
    <row r="824" spans="1:6" s="106" customFormat="1" ht="15.75" customHeight="1" thickBot="1">
      <c r="A824" s="267"/>
      <c r="B824" s="237" t="s">
        <v>608</v>
      </c>
      <c r="C824" s="238">
        <v>100000</v>
      </c>
      <c r="D824" s="238">
        <v>100000</v>
      </c>
      <c r="E824" s="238">
        <v>41567</v>
      </c>
      <c r="F824" s="268"/>
    </row>
    <row r="825" spans="1:6" ht="15.75" customHeight="1" thickBot="1">
      <c r="A825" s="258">
        <v>6171</v>
      </c>
      <c r="B825" s="259" t="s">
        <v>39</v>
      </c>
      <c r="C825" s="260">
        <f>SUM(C826:C828)</f>
        <v>53603000</v>
      </c>
      <c r="D825" s="260">
        <f>SUM(D826:D828)</f>
        <v>64174263.21</v>
      </c>
      <c r="E825" s="260">
        <f>SUM(E826:E828)</f>
        <v>58980256.83</v>
      </c>
      <c r="F825" s="105">
        <f>SUM(E825/D825*100)</f>
        <v>91.90640278486183</v>
      </c>
    </row>
    <row r="826" spans="1:6" s="106" customFormat="1" ht="15.75" customHeight="1">
      <c r="A826" s="269"/>
      <c r="B826" s="239" t="s">
        <v>433</v>
      </c>
      <c r="C826" s="240">
        <v>41373000</v>
      </c>
      <c r="D826" s="240">
        <v>44315186.68</v>
      </c>
      <c r="E826" s="240">
        <v>41612093</v>
      </c>
      <c r="F826" s="270"/>
    </row>
    <row r="827" spans="1:6" s="106" customFormat="1" ht="15.75" customHeight="1">
      <c r="A827" s="265"/>
      <c r="B827" s="235" t="s">
        <v>434</v>
      </c>
      <c r="C827" s="236">
        <v>11810000</v>
      </c>
      <c r="D827" s="236">
        <v>13853462.66</v>
      </c>
      <c r="E827" s="236">
        <v>11264404.96</v>
      </c>
      <c r="F827" s="266"/>
    </row>
    <row r="828" spans="1:6" s="106" customFormat="1" ht="15.75" customHeight="1" thickBot="1">
      <c r="A828" s="267"/>
      <c r="B828" s="237" t="s">
        <v>444</v>
      </c>
      <c r="C828" s="238">
        <v>420000</v>
      </c>
      <c r="D828" s="238">
        <v>6005613.87</v>
      </c>
      <c r="E828" s="238">
        <v>6103758.87</v>
      </c>
      <c r="F828" s="268"/>
    </row>
    <row r="829" spans="1:6" ht="15.75" customHeight="1" thickBot="1">
      <c r="A829" s="258">
        <v>6310</v>
      </c>
      <c r="B829" s="259" t="s">
        <v>445</v>
      </c>
      <c r="C829" s="260">
        <f>SUM(C830)</f>
        <v>100000</v>
      </c>
      <c r="D829" s="260">
        <f>SUM(D830)</f>
        <v>150000</v>
      </c>
      <c r="E829" s="260">
        <f>SUM(E830)</f>
        <v>114015.58</v>
      </c>
      <c r="F829" s="105">
        <f>SUM(E829/D829*100)</f>
        <v>76.01038666666666</v>
      </c>
    </row>
    <row r="830" spans="1:6" s="106" customFormat="1" ht="15.75" customHeight="1" thickBot="1">
      <c r="A830" s="276"/>
      <c r="B830" s="243" t="s">
        <v>446</v>
      </c>
      <c r="C830" s="244">
        <v>100000</v>
      </c>
      <c r="D830" s="244">
        <v>150000</v>
      </c>
      <c r="E830" s="244">
        <v>114015.58</v>
      </c>
      <c r="F830" s="277"/>
    </row>
    <row r="831" spans="1:6" ht="15.75" customHeight="1" thickBot="1">
      <c r="A831" s="258">
        <v>6320</v>
      </c>
      <c r="B831" s="259" t="s">
        <v>73</v>
      </c>
      <c r="C831" s="260">
        <f>SUM(C832)</f>
        <v>1000000</v>
      </c>
      <c r="D831" s="260">
        <f>SUM(D832)</f>
        <v>1100000</v>
      </c>
      <c r="E831" s="260">
        <f>SUM(E832)</f>
        <v>1078114</v>
      </c>
      <c r="F831" s="105">
        <f>SUM(E831/D831*100)</f>
        <v>98.01036363636364</v>
      </c>
    </row>
    <row r="832" spans="1:6" s="106" customFormat="1" ht="15.75" customHeight="1" thickBot="1">
      <c r="A832" s="276"/>
      <c r="B832" s="243" t="s">
        <v>447</v>
      </c>
      <c r="C832" s="244">
        <v>1000000</v>
      </c>
      <c r="D832" s="244">
        <v>1100000</v>
      </c>
      <c r="E832" s="244">
        <v>1078114</v>
      </c>
      <c r="F832" s="277"/>
    </row>
    <row r="833" spans="1:6" ht="15.75" customHeight="1" thickBot="1">
      <c r="A833" s="258">
        <v>6330</v>
      </c>
      <c r="B833" s="259" t="s">
        <v>120</v>
      </c>
      <c r="C833" s="260">
        <f>SUM(C834:C837)</f>
        <v>0</v>
      </c>
      <c r="D833" s="260">
        <f>SUM(D834:D837)</f>
        <v>0</v>
      </c>
      <c r="E833" s="260">
        <f>SUM(E834:E837)</f>
        <v>267970962.84</v>
      </c>
      <c r="F833" s="264" t="s">
        <v>83</v>
      </c>
    </row>
    <row r="834" spans="1:6" s="106" customFormat="1" ht="15.75" customHeight="1">
      <c r="A834" s="269"/>
      <c r="B834" s="239" t="s">
        <v>609</v>
      </c>
      <c r="C834" s="240">
        <v>0</v>
      </c>
      <c r="D834" s="240">
        <v>0</v>
      </c>
      <c r="E834" s="240">
        <v>269797.46</v>
      </c>
      <c r="F834" s="270"/>
    </row>
    <row r="835" spans="1:6" s="106" customFormat="1" ht="15.75" customHeight="1">
      <c r="A835" s="269"/>
      <c r="B835" s="239" t="s">
        <v>448</v>
      </c>
      <c r="C835" s="240">
        <v>0</v>
      </c>
      <c r="D835" s="240">
        <v>0</v>
      </c>
      <c r="E835" s="240">
        <v>1136462</v>
      </c>
      <c r="F835" s="270"/>
    </row>
    <row r="836" spans="1:6" s="106" customFormat="1" ht="15.75" customHeight="1">
      <c r="A836" s="265"/>
      <c r="B836" s="235" t="s">
        <v>449</v>
      </c>
      <c r="C836" s="236">
        <v>0</v>
      </c>
      <c r="D836" s="236">
        <v>0</v>
      </c>
      <c r="E836" s="236">
        <v>3551258.38</v>
      </c>
      <c r="F836" s="266"/>
    </row>
    <row r="837" spans="1:6" s="106" customFormat="1" ht="15.75" customHeight="1" thickBot="1">
      <c r="A837" s="267"/>
      <c r="B837" s="237" t="s">
        <v>450</v>
      </c>
      <c r="C837" s="238">
        <v>0</v>
      </c>
      <c r="D837" s="238">
        <v>0</v>
      </c>
      <c r="E837" s="238">
        <v>263013445</v>
      </c>
      <c r="F837" s="268"/>
    </row>
    <row r="838" spans="1:6" ht="15.75" customHeight="1" thickBot="1">
      <c r="A838" s="258">
        <v>6399</v>
      </c>
      <c r="B838" s="259" t="s">
        <v>74</v>
      </c>
      <c r="C838" s="260">
        <f>SUM(C839:C840)</f>
        <v>2000000</v>
      </c>
      <c r="D838" s="260">
        <f>SUM(D839:D840)</f>
        <v>6524120</v>
      </c>
      <c r="E838" s="260">
        <f>SUM(E839:E840)</f>
        <v>6523813.08</v>
      </c>
      <c r="F838" s="105">
        <f>SUM(E838/D838*100)</f>
        <v>99.99529561074904</v>
      </c>
    </row>
    <row r="839" spans="1:6" s="106" customFormat="1" ht="15.75" customHeight="1">
      <c r="A839" s="269"/>
      <c r="B839" s="239" t="s">
        <v>451</v>
      </c>
      <c r="C839" s="240">
        <v>2000000</v>
      </c>
      <c r="D839" s="240">
        <v>2411000</v>
      </c>
      <c r="E839" s="240">
        <v>2410693.08</v>
      </c>
      <c r="F839" s="270"/>
    </row>
    <row r="840" spans="1:6" s="106" customFormat="1" ht="15.75" customHeight="1" thickBot="1">
      <c r="A840" s="267"/>
      <c r="B840" s="237" t="s">
        <v>452</v>
      </c>
      <c r="C840" s="238">
        <v>0</v>
      </c>
      <c r="D840" s="238">
        <v>4113120</v>
      </c>
      <c r="E840" s="238">
        <v>4113120</v>
      </c>
      <c r="F840" s="268"/>
    </row>
    <row r="841" spans="1:6" s="106" customFormat="1" ht="15.75" customHeight="1" thickBot="1">
      <c r="A841" s="258">
        <v>6402</v>
      </c>
      <c r="B841" s="259" t="s">
        <v>147</v>
      </c>
      <c r="C841" s="260">
        <f>SUM(C842:C844)</f>
        <v>0</v>
      </c>
      <c r="D841" s="260">
        <f>SUM(D842:D844)</f>
        <v>677103.78</v>
      </c>
      <c r="E841" s="260">
        <f>SUM(E842:E844)</f>
        <v>677103.78</v>
      </c>
      <c r="F841" s="105">
        <f>SUM(E841/D841*100)</f>
        <v>100</v>
      </c>
    </row>
    <row r="842" spans="1:6" s="106" customFormat="1" ht="15.75" customHeight="1">
      <c r="A842" s="269"/>
      <c r="B842" s="239" t="s">
        <v>610</v>
      </c>
      <c r="C842" s="240">
        <v>0</v>
      </c>
      <c r="D842" s="240">
        <v>139120.11</v>
      </c>
      <c r="E842" s="240">
        <v>139120.11</v>
      </c>
      <c r="F842" s="270"/>
    </row>
    <row r="843" spans="1:6" s="106" customFormat="1" ht="15.75" customHeight="1">
      <c r="A843" s="265"/>
      <c r="B843" s="235" t="s">
        <v>611</v>
      </c>
      <c r="C843" s="236">
        <v>0</v>
      </c>
      <c r="D843" s="236">
        <v>28531.8</v>
      </c>
      <c r="E843" s="236">
        <v>28531.8</v>
      </c>
      <c r="F843" s="266"/>
    </row>
    <row r="844" spans="1:6" s="106" customFormat="1" ht="15.75" customHeight="1" thickBot="1">
      <c r="A844" s="267"/>
      <c r="B844" s="237" t="s">
        <v>612</v>
      </c>
      <c r="C844" s="238">
        <v>0</v>
      </c>
      <c r="D844" s="238">
        <v>509451.87</v>
      </c>
      <c r="E844" s="238">
        <v>509451.87</v>
      </c>
      <c r="F844" s="268"/>
    </row>
    <row r="845" spans="1:6" ht="15.75" customHeight="1" thickBot="1">
      <c r="A845" s="258">
        <v>6409</v>
      </c>
      <c r="B845" s="259" t="s">
        <v>453</v>
      </c>
      <c r="C845" s="260">
        <f>SUM(C846:C854)</f>
        <v>11499600</v>
      </c>
      <c r="D845" s="260">
        <f>SUM(D846:D854)</f>
        <v>19230932.939999998</v>
      </c>
      <c r="E845" s="260">
        <f>SUM(E846:E854)</f>
        <v>5809</v>
      </c>
      <c r="F845" s="105">
        <f>SUM(E845/D845*100)</f>
        <v>0.030206542855325463</v>
      </c>
    </row>
    <row r="846" spans="1:6" s="106" customFormat="1" ht="15.75" customHeight="1">
      <c r="A846" s="269"/>
      <c r="B846" s="239" t="s">
        <v>454</v>
      </c>
      <c r="C846" s="240">
        <v>6024600</v>
      </c>
      <c r="D846" s="240">
        <v>10065966.44</v>
      </c>
      <c r="E846" s="240">
        <v>0</v>
      </c>
      <c r="F846" s="270"/>
    </row>
    <row r="847" spans="1:6" s="106" customFormat="1" ht="15.75" customHeight="1">
      <c r="A847" s="265"/>
      <c r="B847" s="235" t="s">
        <v>455</v>
      </c>
      <c r="C847" s="236">
        <v>1100000</v>
      </c>
      <c r="D847" s="236">
        <v>2727200</v>
      </c>
      <c r="E847" s="236">
        <v>0</v>
      </c>
      <c r="F847" s="266"/>
    </row>
    <row r="848" spans="1:6" s="106" customFormat="1" ht="15.75" customHeight="1">
      <c r="A848" s="265"/>
      <c r="B848" s="235" t="s">
        <v>456</v>
      </c>
      <c r="C848" s="236">
        <v>1370000</v>
      </c>
      <c r="D848" s="236">
        <v>3095300</v>
      </c>
      <c r="E848" s="236">
        <v>0</v>
      </c>
      <c r="F848" s="266"/>
    </row>
    <row r="849" spans="1:6" s="106" customFormat="1" ht="15.75" customHeight="1">
      <c r="A849" s="265"/>
      <c r="B849" s="235" t="s">
        <v>457</v>
      </c>
      <c r="C849" s="236">
        <v>1870000</v>
      </c>
      <c r="D849" s="236">
        <v>883500</v>
      </c>
      <c r="E849" s="236">
        <v>0</v>
      </c>
      <c r="F849" s="266"/>
    </row>
    <row r="850" spans="1:6" s="106" customFormat="1" ht="15.75" customHeight="1">
      <c r="A850" s="265"/>
      <c r="B850" s="235" t="s">
        <v>458</v>
      </c>
      <c r="C850" s="236">
        <v>740000</v>
      </c>
      <c r="D850" s="236">
        <v>2381000</v>
      </c>
      <c r="E850" s="236">
        <v>0</v>
      </c>
      <c r="F850" s="266"/>
    </row>
    <row r="851" spans="1:6" s="106" customFormat="1" ht="15.75" customHeight="1">
      <c r="A851" s="265"/>
      <c r="B851" s="235" t="s">
        <v>459</v>
      </c>
      <c r="C851" s="236">
        <v>100000</v>
      </c>
      <c r="D851" s="236">
        <v>32966.5</v>
      </c>
      <c r="E851" s="236">
        <v>0</v>
      </c>
      <c r="F851" s="266"/>
    </row>
    <row r="852" spans="1:6" s="106" customFormat="1" ht="15.75" customHeight="1">
      <c r="A852" s="265"/>
      <c r="B852" s="235" t="s">
        <v>460</v>
      </c>
      <c r="C852" s="236">
        <v>250000</v>
      </c>
      <c r="D852" s="236">
        <v>0</v>
      </c>
      <c r="E852" s="236">
        <v>0</v>
      </c>
      <c r="F852" s="266"/>
    </row>
    <row r="853" spans="1:6" s="106" customFormat="1" ht="15.75" customHeight="1">
      <c r="A853" s="267"/>
      <c r="B853" s="237" t="s">
        <v>584</v>
      </c>
      <c r="C853" s="238">
        <v>0</v>
      </c>
      <c r="D853" s="238">
        <v>0</v>
      </c>
      <c r="E853" s="238">
        <v>5809</v>
      </c>
      <c r="F853" s="268"/>
    </row>
    <row r="854" spans="1:6" s="106" customFormat="1" ht="15.75" customHeight="1" thickBot="1">
      <c r="A854" s="267"/>
      <c r="B854" s="237" t="s">
        <v>257</v>
      </c>
      <c r="C854" s="238">
        <v>45000</v>
      </c>
      <c r="D854" s="238">
        <v>45000</v>
      </c>
      <c r="E854" s="238">
        <v>0</v>
      </c>
      <c r="F854" s="268"/>
    </row>
    <row r="855" spans="1:6" ht="15.75" customHeight="1" thickBot="1">
      <c r="A855" s="247"/>
      <c r="B855" s="248" t="s">
        <v>89</v>
      </c>
      <c r="C855" s="249">
        <f>SUM(C322+C328+C331+C334+C336+C340+C343+C378+C380+C382+C384+C387+C389+C405+C423+C425+C428+C445+C485+C487+C489+C493+C495+C497+C503+C506+C508+C515+C524+C528+C533+C545+C550+C568+C610+C616+C620+C622+C635+C644+C646+C668+C674+C677+C679+C715+C723+C729+C735+C737+C740+C742+C745+C760+C763+C765+C773+C775+C779+C781+C783+C787+C789+C791+C794+C798+C801+C804+C808+C812+C818+C825+C829+C831+C833+C838+C841+C845)</f>
        <v>168784600</v>
      </c>
      <c r="D855" s="249">
        <f>SUM(D322+D328+D331+D334+D336+D340+D343+D378+D380+D382+D384+D387+D389+D405+D423+D425+D428+D445+D485+D487+D489+D493+D495+D497+D503+D506+D508+D515+D524+D528+D533+D545+D550+D568+D610+D616+D620+D622+D635+D644+D646+D668+D674+D677+D679+D715+D723+D729+D735+D737+D740+D742+D745+D760+D763+D765+D773+D775+D779+D781+D783+D787+D789+D791+D794+D798+D801+D804+D808+D812+D818+D825+D829+D831+D833+D838+D841+D845)</f>
        <v>286664592.67</v>
      </c>
      <c r="E855" s="249">
        <f>SUM(E322+E328+E331+E334+E336+E340+E343+E378+E380+E382+E384+E387+E389+E405+E423+E425+E428+E445+E485+E487+E489+E493+E495+E497+E503+E506+E508+E515+E524+E528+E533+E545+E550+E568+E610+E616+E620+E622+E635+E644+E646+E668+E674+E677+E679+E715+E723+E729+E735+E737+E740+E742+E745+E760+E763+E765+E773+E775+E779+E781+E783+E787+E789+E791+E794+E798+E801+E804+E808+E812+E818+E825+E829+E831+E833+E838+E841+E845)</f>
        <v>510342037.11999995</v>
      </c>
      <c r="F855" s="70">
        <f>SUM(E855/D855*100)</f>
        <v>178.02758002537513</v>
      </c>
    </row>
    <row r="856" spans="1:6" ht="15.75" customHeight="1" thickBot="1">
      <c r="A856" s="253"/>
      <c r="B856" s="254" t="s">
        <v>76</v>
      </c>
      <c r="C856" s="255">
        <v>0</v>
      </c>
      <c r="D856" s="255">
        <v>0</v>
      </c>
      <c r="E856" s="255">
        <f>SUM(E835:E837)</f>
        <v>267701165.38</v>
      </c>
      <c r="F856" s="256" t="s">
        <v>83</v>
      </c>
    </row>
    <row r="857" spans="1:6" ht="15.75" customHeight="1" thickBot="1">
      <c r="A857" s="230"/>
      <c r="B857" s="231" t="s">
        <v>90</v>
      </c>
      <c r="C857" s="232">
        <f>SUM(C855-C856)</f>
        <v>168784600</v>
      </c>
      <c r="D857" s="232">
        <f>SUM(D855-D856)</f>
        <v>286664592.67</v>
      </c>
      <c r="E857" s="232">
        <f>SUM(E855-E856)</f>
        <v>242640871.73999995</v>
      </c>
      <c r="F857" s="70">
        <f>SUM(E857/D857*100)</f>
        <v>84.64277694012985</v>
      </c>
    </row>
    <row r="858" spans="1:6" ht="15.75" customHeight="1">
      <c r="A858" s="278"/>
      <c r="B858" s="228"/>
      <c r="C858" s="229"/>
      <c r="D858" s="229"/>
      <c r="E858" s="229"/>
      <c r="F858" s="279"/>
    </row>
    <row r="859" spans="1:6" ht="15.75" customHeight="1" thickBot="1">
      <c r="A859" s="282"/>
      <c r="B859" s="226"/>
      <c r="C859" s="227"/>
      <c r="D859" s="227"/>
      <c r="E859" s="227"/>
      <c r="F859" s="283"/>
    </row>
    <row r="860" spans="1:6" ht="15.75" customHeight="1" thickBot="1">
      <c r="A860" s="230"/>
      <c r="B860" s="231" t="s">
        <v>78</v>
      </c>
      <c r="C860" s="232">
        <f>SUM(C315-C857)</f>
        <v>15760000</v>
      </c>
      <c r="D860" s="232">
        <f>SUM(D315-D857)</f>
        <v>-59582578</v>
      </c>
      <c r="E860" s="232">
        <f>SUM(E315-E857)</f>
        <v>10282557.439999998</v>
      </c>
      <c r="F860" s="257"/>
    </row>
    <row r="861" spans="1:6" ht="15.75" customHeight="1" thickBot="1">
      <c r="A861" s="284"/>
      <c r="B861" s="245"/>
      <c r="C861" s="246"/>
      <c r="D861" s="246"/>
      <c r="E861" s="246"/>
      <c r="F861" s="285"/>
    </row>
    <row r="862" spans="1:6" ht="15.75" customHeight="1">
      <c r="A862" s="247"/>
      <c r="B862" s="248" t="s">
        <v>15</v>
      </c>
      <c r="C862" s="249" t="s">
        <v>82</v>
      </c>
      <c r="D862" s="249" t="s">
        <v>16</v>
      </c>
      <c r="E862" s="249" t="s">
        <v>4</v>
      </c>
      <c r="F862" s="261"/>
    </row>
    <row r="863" spans="1:6" ht="15.75" customHeight="1" thickBot="1">
      <c r="A863" s="250"/>
      <c r="B863" s="251" t="s">
        <v>1</v>
      </c>
      <c r="C863" s="252"/>
      <c r="D863" s="252"/>
      <c r="E863" s="252"/>
      <c r="F863" s="262"/>
    </row>
    <row r="864" spans="1:6" ht="15.75" customHeight="1">
      <c r="A864" s="278"/>
      <c r="B864" s="228" t="s">
        <v>77</v>
      </c>
      <c r="C864" s="229">
        <v>0</v>
      </c>
      <c r="D864" s="229">
        <v>73827578</v>
      </c>
      <c r="E864" s="229">
        <v>-7505057.12</v>
      </c>
      <c r="F864" s="279"/>
    </row>
    <row r="865" spans="1:6" ht="15.75" customHeight="1">
      <c r="A865" s="278"/>
      <c r="B865" s="228" t="s">
        <v>809</v>
      </c>
      <c r="C865" s="229">
        <v>0</v>
      </c>
      <c r="D865" s="229">
        <v>0</v>
      </c>
      <c r="E865" s="229">
        <v>10000000</v>
      </c>
      <c r="F865" s="279"/>
    </row>
    <row r="866" spans="1:6" ht="15.75" customHeight="1">
      <c r="A866" s="278"/>
      <c r="B866" s="228" t="s">
        <v>810</v>
      </c>
      <c r="C866" s="229">
        <v>0</v>
      </c>
      <c r="D866" s="229">
        <v>3625000</v>
      </c>
      <c r="E866" s="229">
        <v>3625000</v>
      </c>
      <c r="F866" s="279"/>
    </row>
    <row r="867" spans="1:6" ht="15.75" customHeight="1">
      <c r="A867" s="280"/>
      <c r="B867" s="224" t="s">
        <v>121</v>
      </c>
      <c r="C867" s="225">
        <v>-15760000</v>
      </c>
      <c r="D867" s="225">
        <v>-17870000</v>
      </c>
      <c r="E867" s="225">
        <v>-16616000</v>
      </c>
      <c r="F867" s="281"/>
    </row>
    <row r="868" spans="1:6" ht="15.75" customHeight="1" thickBot="1">
      <c r="A868" s="282"/>
      <c r="B868" s="226" t="s">
        <v>115</v>
      </c>
      <c r="C868" s="227">
        <v>0</v>
      </c>
      <c r="D868" s="227">
        <v>0</v>
      </c>
      <c r="E868" s="227">
        <v>213499.68</v>
      </c>
      <c r="F868" s="283"/>
    </row>
    <row r="869" spans="1:6" ht="15.75" customHeight="1" thickBot="1">
      <c r="A869" s="230"/>
      <c r="B869" s="231" t="s">
        <v>15</v>
      </c>
      <c r="C869" s="232">
        <f>SUM(C864:C868)</f>
        <v>-15760000</v>
      </c>
      <c r="D869" s="232">
        <f>SUM(D864:D868)</f>
        <v>59582578</v>
      </c>
      <c r="E869" s="232">
        <f>SUM(E864:E868)</f>
        <v>-10282557.440000001</v>
      </c>
      <c r="F869" s="233" t="s">
        <v>130</v>
      </c>
    </row>
    <row r="872" ht="15.75" customHeight="1" thickBot="1"/>
    <row r="873" spans="2:3" ht="15.75" customHeight="1" thickBot="1">
      <c r="B873" s="339" t="s">
        <v>826</v>
      </c>
      <c r="C873" s="340" t="s">
        <v>811</v>
      </c>
    </row>
    <row r="874" spans="2:3" ht="15.75" customHeight="1">
      <c r="B874" s="341" t="s">
        <v>827</v>
      </c>
      <c r="C874" s="279">
        <v>355959.82</v>
      </c>
    </row>
    <row r="875" spans="2:3" ht="15.75" customHeight="1">
      <c r="B875" s="342" t="s">
        <v>828</v>
      </c>
      <c r="C875" s="281">
        <v>1136462</v>
      </c>
    </row>
    <row r="876" spans="2:3" ht="15.75" customHeight="1">
      <c r="B876" s="342" t="s">
        <v>812</v>
      </c>
      <c r="C876" s="281">
        <v>41.8</v>
      </c>
    </row>
    <row r="877" spans="2:3" ht="15.75" customHeight="1">
      <c r="B877" s="342" t="s">
        <v>829</v>
      </c>
      <c r="C877" s="281">
        <v>-10000</v>
      </c>
    </row>
    <row r="878" spans="2:3" ht="15.75" customHeight="1">
      <c r="B878" s="342" t="s">
        <v>813</v>
      </c>
      <c r="C878" s="281">
        <v>-486219</v>
      </c>
    </row>
    <row r="879" spans="2:3" ht="15.75" customHeight="1">
      <c r="B879" s="342" t="s">
        <v>814</v>
      </c>
      <c r="C879" s="281">
        <v>-459550</v>
      </c>
    </row>
    <row r="880" spans="2:3" ht="15.75" customHeight="1">
      <c r="B880" s="342" t="s">
        <v>815</v>
      </c>
      <c r="C880" s="281">
        <v>0</v>
      </c>
    </row>
    <row r="881" spans="2:3" ht="15.75" customHeight="1">
      <c r="B881" s="342" t="s">
        <v>816</v>
      </c>
      <c r="C881" s="281">
        <v>-65433</v>
      </c>
    </row>
    <row r="882" spans="2:3" ht="15.75" customHeight="1">
      <c r="B882" s="342" t="s">
        <v>831</v>
      </c>
      <c r="C882" s="281">
        <v>-88</v>
      </c>
    </row>
    <row r="883" spans="2:3" ht="15.75" customHeight="1">
      <c r="B883" s="342" t="s">
        <v>817</v>
      </c>
      <c r="C883" s="281">
        <v>-94490</v>
      </c>
    </row>
    <row r="884" spans="2:3" ht="15.75" customHeight="1" thickBot="1">
      <c r="B884" s="343" t="s">
        <v>818</v>
      </c>
      <c r="C884" s="344">
        <v>-1103.1</v>
      </c>
    </row>
    <row r="885" spans="2:3" ht="15.75" customHeight="1" thickBot="1">
      <c r="B885" s="339" t="s">
        <v>830</v>
      </c>
      <c r="C885" s="340">
        <f>SUM(C874:C884)</f>
        <v>375580.52000000014</v>
      </c>
    </row>
    <row r="886" ht="15.75" customHeight="1" thickBot="1"/>
    <row r="887" spans="2:3" ht="15.75" customHeight="1" thickBot="1">
      <c r="B887" s="339" t="s">
        <v>834</v>
      </c>
      <c r="C887" s="340" t="s">
        <v>811</v>
      </c>
    </row>
    <row r="888" spans="2:3" ht="15.75" customHeight="1">
      <c r="B888" s="341" t="s">
        <v>827</v>
      </c>
      <c r="C888" s="279">
        <v>322571.86</v>
      </c>
    </row>
    <row r="889" spans="2:3" ht="15.75" customHeight="1">
      <c r="B889" s="342" t="s">
        <v>835</v>
      </c>
      <c r="C889" s="281"/>
    </row>
    <row r="890" spans="2:3" ht="15.75" customHeight="1">
      <c r="B890" s="342" t="s">
        <v>819</v>
      </c>
      <c r="C890" s="281">
        <v>72017.4</v>
      </c>
    </row>
    <row r="891" spans="2:3" ht="15.75" customHeight="1">
      <c r="B891" s="342" t="s">
        <v>820</v>
      </c>
      <c r="C891" s="281">
        <v>30534.28</v>
      </c>
    </row>
    <row r="892" spans="2:3" ht="15.75" customHeight="1">
      <c r="B892" s="342" t="s">
        <v>821</v>
      </c>
      <c r="C892" s="281">
        <v>18904.42</v>
      </c>
    </row>
    <row r="893" spans="2:3" ht="15.75" customHeight="1">
      <c r="B893" s="342" t="s">
        <v>822</v>
      </c>
      <c r="C893" s="281">
        <v>2319.8</v>
      </c>
    </row>
    <row r="894" spans="2:3" ht="15.75" customHeight="1">
      <c r="B894" s="342" t="s">
        <v>836</v>
      </c>
      <c r="C894" s="281"/>
    </row>
    <row r="895" spans="2:3" ht="15.75" customHeight="1">
      <c r="B895" s="342" t="s">
        <v>819</v>
      </c>
      <c r="C895" s="281">
        <v>83162.21</v>
      </c>
    </row>
    <row r="896" spans="2:3" ht="15.75" customHeight="1">
      <c r="B896" s="342" t="s">
        <v>820</v>
      </c>
      <c r="C896" s="281">
        <v>37553.23</v>
      </c>
    </row>
    <row r="897" spans="2:3" ht="15.75" customHeight="1">
      <c r="B897" s="342" t="s">
        <v>821</v>
      </c>
      <c r="C897" s="281">
        <v>23855.66</v>
      </c>
    </row>
    <row r="898" spans="2:3" ht="15.75" customHeight="1">
      <c r="B898" s="342" t="s">
        <v>822</v>
      </c>
      <c r="C898" s="281">
        <v>3360.22</v>
      </c>
    </row>
    <row r="899" spans="2:3" ht="15.75" customHeight="1">
      <c r="B899" s="342" t="s">
        <v>837</v>
      </c>
      <c r="C899" s="281">
        <v>-193000</v>
      </c>
    </row>
    <row r="900" spans="2:3" ht="15.75" customHeight="1" thickBot="1">
      <c r="B900" s="345" t="s">
        <v>823</v>
      </c>
      <c r="C900" s="283">
        <v>-120000</v>
      </c>
    </row>
    <row r="901" spans="2:3" ht="15.75" customHeight="1" thickBot="1">
      <c r="B901" s="339" t="s">
        <v>838</v>
      </c>
      <c r="C901" s="340">
        <f>SUM(C888:C900)</f>
        <v>281279.07999999996</v>
      </c>
    </row>
    <row r="902" ht="15.75" customHeight="1" thickBot="1"/>
    <row r="903" spans="2:3" ht="15.75" customHeight="1" thickBot="1">
      <c r="B903" s="339" t="s">
        <v>839</v>
      </c>
      <c r="C903" s="340" t="s">
        <v>811</v>
      </c>
    </row>
    <row r="904" spans="2:3" ht="15.75" customHeight="1">
      <c r="B904" s="341" t="s">
        <v>827</v>
      </c>
      <c r="C904" s="279">
        <v>6843935.71</v>
      </c>
    </row>
    <row r="905" spans="2:3" ht="15.75" customHeight="1">
      <c r="B905" s="342" t="s">
        <v>840</v>
      </c>
      <c r="C905" s="281">
        <v>3279551.16</v>
      </c>
    </row>
    <row r="906" spans="2:3" ht="15.75" customHeight="1">
      <c r="B906" s="342" t="s">
        <v>841</v>
      </c>
      <c r="C906" s="281">
        <v>-2700000</v>
      </c>
    </row>
    <row r="907" spans="2:3" ht="15.75" customHeight="1">
      <c r="B907" s="342" t="s">
        <v>824</v>
      </c>
      <c r="C907" s="281">
        <v>993.86</v>
      </c>
    </row>
    <row r="908" spans="2:3" ht="15.75" customHeight="1" thickBot="1">
      <c r="B908" s="345" t="s">
        <v>825</v>
      </c>
      <c r="C908" s="283">
        <v>-24.7</v>
      </c>
    </row>
    <row r="909" spans="2:3" ht="15.75" customHeight="1" thickBot="1">
      <c r="B909" s="339" t="s">
        <v>842</v>
      </c>
      <c r="C909" s="340">
        <v>6843935.71</v>
      </c>
    </row>
    <row r="910" ht="15.75" customHeight="1" thickBot="1"/>
    <row r="911" spans="2:3" ht="15.75" customHeight="1" thickBot="1">
      <c r="B911" s="339" t="s">
        <v>843</v>
      </c>
      <c r="C911" s="340" t="s">
        <v>811</v>
      </c>
    </row>
    <row r="912" spans="2:3" ht="15.75" customHeight="1">
      <c r="B912" s="341" t="s">
        <v>827</v>
      </c>
      <c r="C912" s="279">
        <v>29432.81</v>
      </c>
    </row>
    <row r="913" spans="2:3" ht="15.75" customHeight="1" thickBot="1">
      <c r="B913" s="345" t="s">
        <v>824</v>
      </c>
      <c r="C913" s="283">
        <v>3</v>
      </c>
    </row>
    <row r="914" spans="2:3" ht="15.75" customHeight="1" thickBot="1">
      <c r="B914" s="339" t="s">
        <v>844</v>
      </c>
      <c r="C914" s="340">
        <f>SUM(C912:C913)</f>
        <v>29435.81</v>
      </c>
    </row>
  </sheetData>
  <sheetProtection/>
  <mergeCells count="21"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  <mergeCell ref="B27:F27"/>
    <mergeCell ref="B28:F28"/>
    <mergeCell ref="B29:F29"/>
    <mergeCell ref="B30:F30"/>
    <mergeCell ref="B36:F36"/>
    <mergeCell ref="B37:F37"/>
    <mergeCell ref="A40:A41"/>
    <mergeCell ref="B40:B41"/>
    <mergeCell ref="C40:C41"/>
    <mergeCell ref="D40:D41"/>
    <mergeCell ref="E40:E41"/>
    <mergeCell ref="F40:F4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2" manualBreakCount="2">
    <brk id="75" max="5" man="1"/>
    <brk id="1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43.25390625" style="0" customWidth="1"/>
    <col min="2" max="2" width="48.375" style="0" customWidth="1"/>
  </cols>
  <sheetData>
    <row r="1" spans="1:4" s="350" customFormat="1" ht="18">
      <c r="A1" s="354"/>
      <c r="D1" s="351"/>
    </row>
    <row r="2" spans="1:4" s="350" customFormat="1" ht="18">
      <c r="A2" s="354"/>
      <c r="D2" s="351"/>
    </row>
    <row r="3" spans="1:4" s="350" customFormat="1" ht="18">
      <c r="A3" s="354"/>
      <c r="D3" s="351"/>
    </row>
    <row r="4" spans="1:4" s="350" customFormat="1" ht="18">
      <c r="A4" s="351"/>
      <c r="D4" s="351"/>
    </row>
    <row r="5" s="349" customFormat="1" ht="15.75">
      <c r="A5" s="352"/>
    </row>
    <row r="6" spans="1:2" s="349" customFormat="1" ht="15.75">
      <c r="A6" s="372"/>
      <c r="B6" s="373"/>
    </row>
    <row r="7" ht="12.75">
      <c r="A7" s="353"/>
    </row>
    <row r="8" ht="12.75">
      <c r="A8" s="353"/>
    </row>
    <row r="9" ht="12.75">
      <c r="A9" s="353"/>
    </row>
    <row r="10" spans="1:4" ht="15.75">
      <c r="A10" s="352"/>
      <c r="D10" s="352"/>
    </row>
    <row r="11" spans="1:2" ht="20.25">
      <c r="A11" s="353"/>
      <c r="B11" s="355"/>
    </row>
    <row r="12" spans="1:2" ht="20.25">
      <c r="A12" s="353"/>
      <c r="B12" s="355"/>
    </row>
    <row r="13" spans="1:2" ht="20.25">
      <c r="A13" s="352"/>
      <c r="B13" s="355"/>
    </row>
    <row r="14" spans="1:2" ht="20.25">
      <c r="A14" s="353"/>
      <c r="B14" s="355"/>
    </row>
    <row r="15" spans="1:4" s="349" customFormat="1" ht="15.75">
      <c r="A15" s="352"/>
      <c r="D15" s="352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2016-05-18T11:19:32Z</cp:lastPrinted>
  <dcterms:created xsi:type="dcterms:W3CDTF">2004-04-21T06:41:00Z</dcterms:created>
  <dcterms:modified xsi:type="dcterms:W3CDTF">2016-05-18T11:22:03Z</dcterms:modified>
  <cp:category/>
  <cp:version/>
  <cp:contentType/>
  <cp:contentStatus/>
</cp:coreProperties>
</file>