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1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Sumář-přehled" sheetId="13" r:id="rId13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'2014'!$A$1:$H$132</definedName>
  </definedNames>
  <calcPr fullCalcOnLoad="1"/>
</workbook>
</file>

<file path=xl/sharedStrings.xml><?xml version="1.0" encoding="utf-8"?>
<sst xmlns="http://schemas.openxmlformats.org/spreadsheetml/2006/main" count="1438" uniqueCount="919">
  <si>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</si>
  <si>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</si>
  <si>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</si>
  <si>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</si>
  <si>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</si>
  <si>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</si>
  <si>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</si>
  <si>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</si>
  <si>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</si>
  <si>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</si>
  <si>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</si>
  <si>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</si>
  <si>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</si>
  <si>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</si>
  <si>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</si>
  <si>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</si>
  <si>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</si>
  <si>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</si>
  <si>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</si>
  <si>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</si>
  <si>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</si>
  <si>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</si>
  <si>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</si>
  <si>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</si>
  <si>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</si>
  <si>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</si>
  <si>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</si>
  <si>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</si>
  <si>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</si>
  <si>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</si>
  <si>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</si>
  <si>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</si>
  <si>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</si>
  <si>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</si>
  <si>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</si>
  <si>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</si>
  <si>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</si>
  <si>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</si>
  <si>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</si>
  <si>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</si>
  <si>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</si>
  <si>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</si>
  <si>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</si>
  <si>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</si>
  <si>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</si>
  <si>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</si>
  <si>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</si>
  <si>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</si>
  <si>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</si>
  <si>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</si>
  <si>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</si>
  <si>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</si>
  <si>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</si>
  <si>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</si>
  <si>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</si>
  <si>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</si>
  <si>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</si>
  <si>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</si>
  <si>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</si>
  <si>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</si>
  <si>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</si>
  <si>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</si>
  <si>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</si>
  <si>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</si>
  <si>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</si>
  <si>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</si>
  <si>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</si>
  <si>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</si>
  <si>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</si>
  <si>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</si>
  <si>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</si>
  <si>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</si>
  <si>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</si>
  <si>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</si>
  <si>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</si>
  <si>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</si>
  <si>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</si>
  <si>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</si>
  <si>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</si>
  <si>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</si>
  <si>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</si>
  <si>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</si>
  <si>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</si>
  <si>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</si>
  <si>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</si>
  <si>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</si>
  <si>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</si>
  <si>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</si>
  <si>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</si>
  <si>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</si>
  <si>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</si>
  <si>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</si>
  <si>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</si>
  <si>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</si>
  <si>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</si>
  <si>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</si>
  <si>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</si>
  <si>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</si>
  <si>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</si>
  <si>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</si>
  <si>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</si>
  <si>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</si>
  <si>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</si>
  <si>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</si>
  <si>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</si>
  <si>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</si>
  <si>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</si>
  <si>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</si>
  <si>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</si>
  <si>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</si>
  <si>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</si>
  <si>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</si>
  <si>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</si>
  <si>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</si>
  <si>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</si>
  <si>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</si>
  <si>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</si>
  <si>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</si>
  <si>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</si>
  <si>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</si>
  <si>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</si>
  <si>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</si>
  <si>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</si>
  <si>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</si>
  <si>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</si>
  <si>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</si>
  <si>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</si>
  <si>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</si>
  <si>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</si>
  <si>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</si>
  <si>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</si>
  <si>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</si>
  <si>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</si>
  <si>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</si>
  <si>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</si>
  <si>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</si>
  <si>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</si>
  <si>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</si>
  <si>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</si>
  <si>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</si>
  <si>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</si>
  <si>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</si>
  <si>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</si>
  <si>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</si>
  <si>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</si>
  <si>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</si>
  <si>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</si>
  <si>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</si>
  <si>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</si>
  <si>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</si>
  <si>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</si>
  <si>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</si>
  <si>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</si>
  <si>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</si>
  <si>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</si>
  <si>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</si>
  <si>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</si>
  <si>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</si>
  <si>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</si>
  <si>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</si>
  <si>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</si>
  <si>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</si>
  <si>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</si>
  <si>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</si>
  <si>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</si>
  <si>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</si>
  <si>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</si>
  <si>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</si>
  <si>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</si>
  <si>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</si>
  <si>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</si>
  <si>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</si>
  <si>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</si>
  <si>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</si>
  <si>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</si>
  <si>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</si>
  <si>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</si>
  <si>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</si>
  <si>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</si>
  <si>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</si>
  <si>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</si>
  <si>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</si>
  <si>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</si>
  <si>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</si>
  <si>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</si>
  <si>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</si>
  <si>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</si>
  <si>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</si>
  <si>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</si>
  <si>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</si>
  <si>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</si>
  <si>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</si>
  <si>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</si>
  <si>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</si>
  <si>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</si>
  <si>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</si>
  <si>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</si>
  <si>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</si>
  <si>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</si>
  <si>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</si>
  <si>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</si>
  <si>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</si>
  <si>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</si>
  <si>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</si>
  <si>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</si>
  <si>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</si>
  <si>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</si>
  <si>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</si>
  <si>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</si>
  <si>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</si>
  <si>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</si>
  <si>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</si>
  <si>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</si>
  <si>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</si>
  <si>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</si>
  <si>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</si>
  <si>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</si>
  <si>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</si>
  <si>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</si>
  <si>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</si>
  <si>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</si>
  <si>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</si>
  <si>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</si>
  <si>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</si>
  <si>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</si>
  <si>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</si>
  <si>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</si>
  <si>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</si>
  <si>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</si>
  <si>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</si>
  <si>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</si>
  <si>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</si>
  <si>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</si>
  <si>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</si>
  <si>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</si>
  <si>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</si>
  <si>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</si>
  <si>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</si>
  <si>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</si>
  <si>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</si>
  <si>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</si>
  <si>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</si>
  <si>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</si>
  <si>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</si>
  <si>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</si>
  <si>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</si>
  <si>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</si>
  <si>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</si>
  <si>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</si>
  <si>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</si>
  <si>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</si>
  <si>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</si>
  <si>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</si>
  <si>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</si>
  <si>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</si>
  <si>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</si>
  <si>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</si>
  <si>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</si>
  <si>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</si>
  <si>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</si>
  <si>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</si>
  <si>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</si>
  <si>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</si>
  <si>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</si>
  <si>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</si>
  <si>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</si>
  <si>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</si>
  <si>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</si>
  <si>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</si>
  <si>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</si>
  <si>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</si>
  <si>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</si>
  <si>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</si>
  <si>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</si>
  <si>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</si>
  <si>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</si>
  <si>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</si>
  <si>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</si>
  <si>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</si>
  <si>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</si>
  <si>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</si>
  <si>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</si>
  <si>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</si>
  <si>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</si>
  <si>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</si>
  <si>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</si>
  <si>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</si>
  <si>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</si>
  <si>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</si>
  <si>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</si>
  <si>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</si>
  <si>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</si>
  <si>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</si>
  <si>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</si>
  <si>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</si>
  <si>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</si>
  <si>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</si>
  <si>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</si>
  <si>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</si>
  <si>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</si>
  <si>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</si>
  <si>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</si>
  <si>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</si>
  <si>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</si>
  <si>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</si>
  <si>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</si>
  <si>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</si>
  <si>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</si>
  <si>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</si>
  <si>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</si>
  <si>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</si>
  <si>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</si>
  <si>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</si>
  <si>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</si>
  <si>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</si>
  <si>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</si>
  <si>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</si>
  <si>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</si>
  <si>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</si>
  <si>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</si>
  <si>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</si>
  <si>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</si>
  <si>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</si>
  <si>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</si>
  <si>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</si>
  <si>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</si>
  <si>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</si>
  <si>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</si>
  <si>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</si>
  <si>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</si>
  <si>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</si>
  <si>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</si>
  <si>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</si>
  <si>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</si>
  <si>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</si>
  <si>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</si>
  <si>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</si>
  <si>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</si>
  <si>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</si>
  <si>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</si>
  <si>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</si>
  <si>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</si>
  <si>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</si>
  <si>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</si>
  <si>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</si>
  <si>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</si>
  <si>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</si>
  <si>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</si>
  <si>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</si>
  <si>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</si>
  <si>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</si>
  <si>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</si>
  <si>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</si>
  <si>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</si>
  <si>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</si>
  <si>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</si>
  <si>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</si>
  <si>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</si>
  <si>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</si>
  <si>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</si>
  <si>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</si>
  <si>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</si>
  <si>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</si>
  <si>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</si>
  <si>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</si>
  <si>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</si>
  <si>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</si>
  <si>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</si>
  <si>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</si>
  <si>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</si>
  <si>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</si>
  <si>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</si>
  <si>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</si>
  <si>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</si>
  <si>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</si>
  <si>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</si>
  <si>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</si>
  <si>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</si>
  <si>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</si>
  <si>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</si>
  <si>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</si>
  <si>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</si>
  <si>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</si>
  <si>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</si>
  <si>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</si>
  <si>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</si>
  <si>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</si>
  <si>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</si>
  <si>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</si>
  <si>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</si>
  <si>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</si>
  <si>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</si>
  <si>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</si>
  <si>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</si>
  <si>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</si>
  <si>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</si>
  <si>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</si>
  <si>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</si>
  <si>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</si>
  <si>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</si>
  <si>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</si>
  <si>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</si>
  <si>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</si>
  <si>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</si>
  <si>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</si>
  <si>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</si>
  <si>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</si>
  <si>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</si>
  <si>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</si>
  <si>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</si>
  <si>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</si>
  <si>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</si>
  <si>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</si>
  <si>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</si>
  <si>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</si>
  <si>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</si>
  <si>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</si>
  <si>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</si>
  <si>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</si>
  <si>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</si>
  <si>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</si>
  <si>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</si>
  <si>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</si>
  <si>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</si>
  <si>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</si>
  <si>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</si>
  <si>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</si>
  <si>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</si>
  <si>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</si>
  <si>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</si>
  <si>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</si>
  <si>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</si>
  <si>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</si>
  <si>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</si>
  <si>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</si>
  <si>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</si>
  <si>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</si>
  <si>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</si>
  <si>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</si>
  <si>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</si>
  <si>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</si>
  <si>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</si>
  <si>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</si>
  <si>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</si>
  <si>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</si>
  <si>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</si>
  <si>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</si>
  <si>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</si>
  <si>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</si>
  <si>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</si>
  <si>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</si>
  <si>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</si>
  <si>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</si>
  <si>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</si>
  <si>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</si>
  <si>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</si>
  <si>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</si>
  <si>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</si>
  <si>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</si>
  <si>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</si>
  <si>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</si>
  <si>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</si>
  <si>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</si>
  <si>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</si>
  <si>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</si>
  <si>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</si>
  <si>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</si>
  <si>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</si>
  <si>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</si>
  <si>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</si>
  <si>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</si>
  <si>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</si>
  <si>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</si>
  <si>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</si>
  <si>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</si>
  <si>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</si>
  <si>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</si>
  <si>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</si>
  <si>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</si>
  <si>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</si>
  <si>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</si>
  <si>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</si>
  <si>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</si>
  <si>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</si>
  <si>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</si>
  <si>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</si>
  <si>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</si>
  <si>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</si>
  <si>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</si>
  <si>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</si>
  <si>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</si>
  <si>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</si>
  <si>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</si>
  <si>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</si>
  <si>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</si>
  <si>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</si>
  <si>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</si>
  <si>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</si>
  <si>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</si>
  <si>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</si>
  <si>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</si>
  <si>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</si>
  <si>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</si>
  <si>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</si>
  <si>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</si>
  <si>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</si>
  <si>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</si>
  <si>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</si>
  <si>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</si>
  <si>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</si>
  <si>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</si>
  <si>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</si>
  <si>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</si>
  <si>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</si>
  <si>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</si>
  <si>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</si>
  <si>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</si>
  <si>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</si>
  <si>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</si>
  <si>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</si>
  <si>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</si>
  <si>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</si>
  <si>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</si>
  <si>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</si>
  <si>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</si>
  <si>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</si>
  <si>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</si>
  <si>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</si>
  <si>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</si>
  <si>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</si>
  <si>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</si>
  <si>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</si>
  <si>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</si>
  <si>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</si>
  <si>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</si>
  <si>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</si>
  <si>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</si>
  <si>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</si>
  <si>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</si>
  <si>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</si>
  <si>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</si>
  <si>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</si>
  <si>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</si>
  <si>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</si>
  <si>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</si>
  <si>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</si>
  <si>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</si>
  <si>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</si>
  <si>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</si>
  <si>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</si>
  <si>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</si>
  <si>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</si>
  <si>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</si>
  <si>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</si>
  <si>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</si>
  <si>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</si>
  <si>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</si>
  <si>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</si>
  <si>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</si>
  <si>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</si>
  <si>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</si>
  <si>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</si>
  <si>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</si>
  <si>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</si>
  <si>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</si>
  <si>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</si>
  <si>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</si>
  <si>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</si>
  <si>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</si>
  <si>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</si>
  <si>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</si>
  <si>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</si>
  <si>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</si>
  <si>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</si>
  <si>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</si>
  <si>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</si>
  <si>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</si>
  <si>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</si>
  <si>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</si>
  <si>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</si>
  <si>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</si>
  <si>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</si>
  <si>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</si>
  <si>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</si>
  <si>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</si>
  <si>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</si>
  <si>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</si>
  <si>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</si>
  <si>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</si>
  <si>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</si>
  <si>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</si>
  <si>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</si>
  <si>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</si>
  <si>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</si>
  <si>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</si>
  <si>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</si>
  <si>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</si>
  <si>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</si>
  <si>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</si>
  <si>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</si>
  <si>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</si>
  <si>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</si>
  <si>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</si>
  <si>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</si>
  <si>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</si>
  <si>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</si>
  <si>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</si>
  <si>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</si>
  <si>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</si>
  <si>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</si>
  <si>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</si>
  <si>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</si>
  <si>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</si>
  <si>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</si>
  <si>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</si>
  <si>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</si>
  <si>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</si>
  <si>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</si>
  <si>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</si>
  <si>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</si>
  <si>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</si>
  <si>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</si>
  <si>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</si>
  <si>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</si>
  <si>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</si>
  <si>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</si>
  <si>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</si>
  <si>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</si>
  <si>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</si>
  <si>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</si>
  <si>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</si>
  <si>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</si>
  <si>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</si>
  <si>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</si>
  <si>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</si>
  <si>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</si>
  <si>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</si>
  <si>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</si>
  <si>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</si>
  <si>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</si>
  <si>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</si>
  <si>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</si>
  <si>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</si>
  <si>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</si>
  <si>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</si>
  <si>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</si>
  <si>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</si>
  <si>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</si>
  <si>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</si>
  <si>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</si>
  <si>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</si>
  <si>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</si>
  <si>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</si>
  <si>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</si>
  <si>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</si>
  <si>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</si>
  <si>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</si>
  <si>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</si>
  <si>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</si>
  <si>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</si>
  <si>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</si>
  <si>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</si>
  <si>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</si>
  <si>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</si>
  <si>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</si>
  <si>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</si>
  <si>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</si>
  <si>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</si>
  <si>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</si>
  <si>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</si>
  <si>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</si>
  <si>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</si>
  <si>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</si>
  <si>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</si>
  <si>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</si>
  <si>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</si>
  <si>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</si>
  <si>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</si>
  <si>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</si>
  <si>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</si>
  <si>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</si>
  <si>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</si>
  <si>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</si>
  <si>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</si>
  <si>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</si>
  <si>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</si>
  <si>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</si>
  <si>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</si>
  <si>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</si>
  <si>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</si>
  <si>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</si>
  <si>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</si>
  <si>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</si>
  <si>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</si>
  <si>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</si>
  <si>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</si>
  <si>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</si>
  <si>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</si>
  <si>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</si>
  <si>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</si>
  <si>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</si>
  <si>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</si>
  <si>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</si>
  <si>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</si>
  <si>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</si>
  <si>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</si>
  <si>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</si>
  <si>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</si>
  <si>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</si>
  <si>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</si>
  <si>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</si>
  <si>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</si>
  <si>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</si>
  <si>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</si>
  <si>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</si>
  <si>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</si>
  <si>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</si>
  <si>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</si>
  <si>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</si>
  <si>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</si>
  <si>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</si>
  <si>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</si>
  <si>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</si>
  <si>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</si>
  <si>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</si>
  <si>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</si>
  <si>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</si>
  <si>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</si>
  <si>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</si>
  <si>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</si>
  <si>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</si>
  <si>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</si>
  <si>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</si>
  <si>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</si>
  <si>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</si>
  <si>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</si>
  <si>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</si>
  <si>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</si>
  <si>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</si>
  <si>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</si>
  <si>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</si>
  <si>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</si>
  <si>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</si>
  <si>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</si>
  <si>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</si>
  <si>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</si>
  <si>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</si>
  <si>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</si>
  <si>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</si>
  <si>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</si>
  <si>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</si>
  <si>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</si>
  <si>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</si>
  <si>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</si>
  <si>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</si>
  <si>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</si>
  <si>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</si>
  <si>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</si>
  <si>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</si>
  <si>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</si>
  <si>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</si>
  <si>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</si>
  <si>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</si>
  <si>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</si>
  <si>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</si>
  <si>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</si>
  <si>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</si>
  <si>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</si>
  <si>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</si>
  <si>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</si>
  <si>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</si>
  <si>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</si>
  <si>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</si>
  <si>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</si>
  <si>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</si>
  <si>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</si>
  <si>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</si>
  <si>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</si>
  <si>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</si>
  <si>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</si>
  <si>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</si>
  <si>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</si>
  <si>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</si>
  <si>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</si>
  <si>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</si>
  <si>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</si>
  <si>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</si>
  <si>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</si>
  <si>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</si>
  <si>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</si>
  <si>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</si>
  <si>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</si>
  <si>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</si>
  <si>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</si>
  <si>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</si>
  <si>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</si>
  <si>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</si>
  <si>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</si>
  <si>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</si>
  <si>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</si>
  <si>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</si>
  <si>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</si>
  <si>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</si>
  <si>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</si>
  <si>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</si>
  <si>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</si>
  <si>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</si>
  <si>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</si>
  <si>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</si>
  <si>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</si>
  <si>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</si>
  <si>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</si>
  <si>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</si>
  <si>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</si>
  <si>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</si>
  <si>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</si>
  <si>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</si>
  <si>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</si>
  <si>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</si>
  <si>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</si>
  <si>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</si>
  <si>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</si>
  <si>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</si>
  <si>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</si>
  <si>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</si>
  <si>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</si>
  <si>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</si>
  <si>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</si>
  <si>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</si>
  <si>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</si>
  <si>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</si>
  <si>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</si>
  <si>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</si>
  <si>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</si>
  <si>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</si>
  <si>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</si>
  <si>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</si>
  <si>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</si>
  <si>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</si>
  <si>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</si>
  <si>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</si>
  <si>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</si>
  <si>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</si>
  <si>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</si>
  <si>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</si>
  <si>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</si>
  <si>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</si>
  <si>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</si>
  <si>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</si>
  <si>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</si>
  <si>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</si>
  <si>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</si>
  <si>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</si>
  <si>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</si>
  <si>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</si>
  <si>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</si>
  <si>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</si>
  <si>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</si>
  <si>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</si>
  <si>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</si>
  <si>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</si>
  <si>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</si>
  <si>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</si>
  <si>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</si>
  <si>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</si>
  <si>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</si>
  <si>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</si>
  <si>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</si>
  <si>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</si>
  <si>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</si>
  <si>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</si>
  <si>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</si>
  <si>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</si>
  <si>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</si>
  <si>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</si>
  <si>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</si>
  <si>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</si>
  <si>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</si>
  <si>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</si>
  <si>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</si>
  <si>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</si>
  <si>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</si>
  <si>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</si>
  <si>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</si>
  <si>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</si>
  <si>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</si>
  <si>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</si>
  <si>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</si>
  <si>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</si>
  <si>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</si>
  <si>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</si>
  <si>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</si>
  <si>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</si>
  <si>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</si>
  <si>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</si>
  <si>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</si>
  <si>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</si>
  <si>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</si>
  <si>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</si>
  <si>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</si>
  <si>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</si>
  <si>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</si>
  <si>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</si>
  <si>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</si>
  <si>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</si>
  <si>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</si>
  <si>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</si>
  <si>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</si>
  <si>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</si>
  <si>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</si>
  <si>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</si>
  <si>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</si>
  <si>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celkem za r.2003-2014</t>
  </si>
  <si>
    <t>INVESTICE + OPRAVY V LETECH  2003-2014</t>
  </si>
  <si>
    <t>celkem opravy k 31.12.2014</t>
  </si>
  <si>
    <t>Investice</t>
  </si>
  <si>
    <t>Opravy</t>
  </si>
  <si>
    <t>Příloha k ZÚ č. 9</t>
  </si>
  <si>
    <t>PŘEHLED INVESTIC A OPRAV REALIZOVANÝCH V ROCE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</si>
</sst>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3" borderId="41" xfId="0" applyFont="1" applyFill="1" applyBorder="1" applyAlignment="1">
      <alignment/>
    </xf>
    <xf numFmtId="0" fontId="1" fillId="23" borderId="29" xfId="0" applyFont="1" applyFill="1" applyBorder="1" applyAlignment="1">
      <alignment/>
    </xf>
    <xf numFmtId="0" fontId="0" fillId="23" borderId="41" xfId="0" applyFill="1" applyBorder="1" applyAlignment="1">
      <alignment/>
    </xf>
    <xf numFmtId="0" fontId="0" fillId="23" borderId="12" xfId="0" applyFill="1" applyBorder="1" applyAlignment="1">
      <alignment/>
    </xf>
    <xf numFmtId="4" fontId="0" fillId="23" borderId="12" xfId="0" applyNumberFormat="1" applyFill="1" applyBorder="1" applyAlignment="1">
      <alignment/>
    </xf>
    <xf numFmtId="0" fontId="0" fillId="23" borderId="13" xfId="0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0" fontId="1" fillId="23" borderId="10" xfId="0" applyFont="1" applyFill="1" applyBorder="1" applyAlignment="1">
      <alignment/>
    </xf>
    <xf numFmtId="4" fontId="0" fillId="23" borderId="11" xfId="0" applyNumberFormat="1" applyFill="1" applyBorder="1" applyAlignment="1">
      <alignment/>
    </xf>
    <xf numFmtId="0" fontId="1" fillId="23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3" borderId="12" xfId="0" applyFont="1" applyFill="1" applyBorder="1" applyAlignment="1">
      <alignment/>
    </xf>
    <xf numFmtId="4" fontId="0" fillId="23" borderId="29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0" fillId="23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3" borderId="51" xfId="0" applyFont="1" applyFill="1" applyBorder="1" applyAlignment="1">
      <alignment/>
    </xf>
    <xf numFmtId="4" fontId="1" fillId="23" borderId="25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23" borderId="52" xfId="0" applyNumberFormat="1" applyFill="1" applyBorder="1" applyAlignment="1">
      <alignment/>
    </xf>
    <xf numFmtId="4" fontId="0" fillId="23" borderId="19" xfId="0" applyNumberFormat="1" applyFill="1" applyBorder="1" applyAlignment="1">
      <alignment/>
    </xf>
    <xf numFmtId="4" fontId="0" fillId="23" borderId="20" xfId="0" applyNumberFormat="1" applyFill="1" applyBorder="1" applyAlignment="1">
      <alignment/>
    </xf>
    <xf numFmtId="4" fontId="0" fillId="23" borderId="55" xfId="0" applyNumberFormat="1" applyFill="1" applyBorder="1" applyAlignment="1">
      <alignment/>
    </xf>
    <xf numFmtId="4" fontId="1" fillId="23" borderId="52" xfId="0" applyNumberFormat="1" applyFont="1" applyFill="1" applyBorder="1" applyAlignment="1">
      <alignment/>
    </xf>
    <xf numFmtId="4" fontId="0" fillId="23" borderId="21" xfId="0" applyNumberFormat="1" applyFill="1" applyBorder="1" applyAlignment="1">
      <alignment/>
    </xf>
    <xf numFmtId="4" fontId="0" fillId="23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3" borderId="47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1" fillId="23" borderId="45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31" xfId="0" applyFont="1" applyFill="1" applyBorder="1" applyAlignment="1">
      <alignment/>
    </xf>
    <xf numFmtId="4" fontId="0" fillId="23" borderId="13" xfId="0" applyNumberFormat="1" applyFill="1" applyBorder="1" applyAlignment="1">
      <alignment/>
    </xf>
    <xf numFmtId="4" fontId="0" fillId="23" borderId="29" xfId="0" applyNumberFormat="1" applyFont="1" applyFill="1" applyBorder="1" applyAlignment="1">
      <alignment/>
    </xf>
    <xf numFmtId="4" fontId="1" fillId="23" borderId="57" xfId="0" applyNumberFormat="1" applyFont="1" applyFill="1" applyBorder="1" applyAlignment="1">
      <alignment/>
    </xf>
    <xf numFmtId="0" fontId="1" fillId="23" borderId="57" xfId="0" applyFont="1" applyFill="1" applyBorder="1" applyAlignment="1">
      <alignment horizontal="center"/>
    </xf>
    <xf numFmtId="4" fontId="1" fillId="23" borderId="46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0" fontId="0" fillId="23" borderId="29" xfId="0" applyFill="1" applyBorder="1" applyAlignment="1">
      <alignment/>
    </xf>
    <xf numFmtId="0" fontId="1" fillId="23" borderId="18" xfId="0" applyFont="1" applyFill="1" applyBorder="1" applyAlignment="1">
      <alignment/>
    </xf>
    <xf numFmtId="0" fontId="1" fillId="23" borderId="18" xfId="0" applyFont="1" applyFill="1" applyBorder="1" applyAlignment="1">
      <alignment horizontal="center"/>
    </xf>
    <xf numFmtId="4" fontId="1" fillId="23" borderId="5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4" fontId="1" fillId="23" borderId="60" xfId="0" applyNumberFormat="1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51" xfId="0" applyFont="1" applyFill="1" applyBorder="1" applyAlignment="1">
      <alignment horizontal="center"/>
    </xf>
    <xf numFmtId="4" fontId="1" fillId="23" borderId="53" xfId="0" applyNumberFormat="1" applyFont="1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3" fontId="1" fillId="23" borderId="53" xfId="0" applyNumberFormat="1" applyFont="1" applyFill="1" applyBorder="1" applyAlignment="1">
      <alignment/>
    </xf>
    <xf numFmtId="3" fontId="1" fillId="23" borderId="31" xfId="0" applyNumberFormat="1" applyFont="1" applyFill="1" applyBorder="1" applyAlignment="1">
      <alignment/>
    </xf>
    <xf numFmtId="3" fontId="1" fillId="23" borderId="58" xfId="0" applyNumberFormat="1" applyFont="1" applyFill="1" applyBorder="1" applyAlignment="1">
      <alignment/>
    </xf>
    <xf numFmtId="3" fontId="1" fillId="23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3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3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3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3" borderId="20" xfId="0" applyFill="1" applyBorder="1" applyAlignment="1">
      <alignment/>
    </xf>
    <xf numFmtId="4" fontId="0" fillId="23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3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3" borderId="41" xfId="0" applyFont="1" applyFill="1" applyBorder="1" applyAlignment="1">
      <alignment horizontal="center"/>
    </xf>
    <xf numFmtId="164" fontId="1" fillId="23" borderId="41" xfId="0" applyNumberFormat="1" applyFont="1" applyFill="1" applyBorder="1" applyAlignment="1">
      <alignment/>
    </xf>
    <xf numFmtId="0" fontId="1" fillId="23" borderId="42" xfId="0" applyFont="1" applyFill="1" applyBorder="1" applyAlignment="1">
      <alignment/>
    </xf>
    <xf numFmtId="0" fontId="1" fillId="23" borderId="12" xfId="0" applyFont="1" applyFill="1" applyBorder="1" applyAlignment="1">
      <alignment horizontal="center"/>
    </xf>
    <xf numFmtId="164" fontId="1" fillId="23" borderId="12" xfId="0" applyNumberFormat="1" applyFont="1" applyFill="1" applyBorder="1" applyAlignment="1">
      <alignment/>
    </xf>
    <xf numFmtId="0" fontId="1" fillId="23" borderId="35" xfId="0" applyFont="1" applyFill="1" applyBorder="1" applyAlignment="1">
      <alignment/>
    </xf>
    <xf numFmtId="0" fontId="1" fillId="23" borderId="43" xfId="0" applyFont="1" applyFill="1" applyBorder="1" applyAlignment="1">
      <alignment/>
    </xf>
    <xf numFmtId="0" fontId="1" fillId="23" borderId="29" xfId="0" applyFont="1" applyFill="1" applyBorder="1" applyAlignment="1">
      <alignment horizontal="center"/>
    </xf>
    <xf numFmtId="164" fontId="1" fillId="23" borderId="29" xfId="0" applyNumberFormat="1" applyFont="1" applyFill="1" applyBorder="1" applyAlignment="1">
      <alignment/>
    </xf>
    <xf numFmtId="0" fontId="1" fillId="23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4" fontId="0" fillId="0" borderId="35" xfId="0" applyNumberFormat="1" applyBorder="1" applyAlignment="1">
      <alignment horizontal="right"/>
    </xf>
    <xf numFmtId="0" fontId="0" fillId="0" borderId="43" xfId="0" applyBorder="1" applyAlignment="1">
      <alignment horizontal="center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1" fillId="0" borderId="45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23" borderId="13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8" fillId="0" borderId="0" xfId="0" applyFont="1" applyAlignment="1">
      <alignment/>
    </xf>
    <xf numFmtId="0" fontId="7" fillId="34" borderId="67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C5" sqref="C5:G5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view="pageBreakPreview" zoomScaleSheetLayoutView="100" workbookViewId="0" topLeftCell="A58">
      <selection activeCell="A38" sqref="A38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zoomScaleSheetLayoutView="100" workbookViewId="0" topLeftCell="A1">
      <selection activeCell="H130" sqref="H130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3" ht="12.75">
      <c r="A123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33"/>
  <sheetViews>
    <sheetView tabSelected="1" zoomScaleSheetLayoutView="100" workbookViewId="0" topLeftCell="A103">
      <selection activeCell="I8" sqref="I8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spans="7:8" ht="19.5" customHeight="1">
      <c r="G1" s="312" t="s">
        <v>917</v>
      </c>
      <c r="H1" s="312"/>
    </row>
    <row r="2" ht="18">
      <c r="A2" s="308" t="s">
        <v>918</v>
      </c>
    </row>
    <row r="3" ht="13.5" thickBot="1"/>
    <row r="4" spans="1:8" ht="15.75" customHeight="1">
      <c r="A4" s="309" t="s">
        <v>915</v>
      </c>
      <c r="B4" s="102"/>
      <c r="C4" s="55" t="s">
        <v>134</v>
      </c>
      <c r="D4" s="250" t="s">
        <v>1</v>
      </c>
      <c r="E4" s="112" t="s">
        <v>421</v>
      </c>
      <c r="F4" s="55" t="s">
        <v>422</v>
      </c>
      <c r="G4" s="55"/>
      <c r="H4" s="56"/>
    </row>
    <row r="5" spans="1:8" ht="12.75">
      <c r="A5" s="310"/>
      <c r="B5" s="123" t="s">
        <v>61</v>
      </c>
      <c r="C5" s="124" t="s">
        <v>135</v>
      </c>
      <c r="D5" s="251" t="s">
        <v>2</v>
      </c>
      <c r="E5" s="128" t="s">
        <v>3</v>
      </c>
      <c r="F5" s="124" t="s">
        <v>5</v>
      </c>
      <c r="G5" s="124" t="s">
        <v>6</v>
      </c>
      <c r="H5" s="125" t="s">
        <v>7</v>
      </c>
    </row>
    <row r="6" spans="1:8" ht="13.5" thickBot="1">
      <c r="A6" s="57"/>
      <c r="B6" s="103"/>
      <c r="C6" s="58" t="s">
        <v>566</v>
      </c>
      <c r="D6" s="252" t="s">
        <v>566</v>
      </c>
      <c r="E6" s="113" t="s">
        <v>567</v>
      </c>
      <c r="F6" s="58" t="s">
        <v>567</v>
      </c>
      <c r="G6" s="58" t="s">
        <v>567</v>
      </c>
      <c r="H6" s="59" t="s">
        <v>567</v>
      </c>
    </row>
    <row r="7" spans="1:8" ht="12.75">
      <c r="A7" s="121" t="s">
        <v>827</v>
      </c>
      <c r="B7" s="109"/>
      <c r="C7" s="78"/>
      <c r="D7" s="253"/>
      <c r="E7" s="114"/>
      <c r="F7" s="78"/>
      <c r="G7" s="78"/>
      <c r="H7" s="79"/>
    </row>
    <row r="8" spans="1:8" ht="12.75">
      <c r="A8" s="68"/>
      <c r="B8" s="105"/>
      <c r="C8" s="49"/>
      <c r="D8" s="254"/>
      <c r="E8" s="115"/>
      <c r="F8" s="49"/>
      <c r="G8" s="49"/>
      <c r="H8" s="69"/>
    </row>
    <row r="9" spans="1:9" ht="12.75">
      <c r="A9" s="68" t="s">
        <v>828</v>
      </c>
      <c r="B9" s="105">
        <v>2212</v>
      </c>
      <c r="C9" s="4">
        <v>0</v>
      </c>
      <c r="D9" s="254">
        <v>4</v>
      </c>
      <c r="E9" s="116">
        <v>3993</v>
      </c>
      <c r="F9" s="4">
        <v>0</v>
      </c>
      <c r="G9" s="4">
        <f>SUM(E9-F9)</f>
        <v>3993</v>
      </c>
      <c r="H9" s="32">
        <v>0</v>
      </c>
      <c r="I9" s="243"/>
    </row>
    <row r="10" spans="1:9" ht="12.75">
      <c r="A10" s="68" t="s">
        <v>504</v>
      </c>
      <c r="B10" s="105">
        <v>2212</v>
      </c>
      <c r="C10" s="4">
        <v>0</v>
      </c>
      <c r="D10" s="254">
        <v>2500</v>
      </c>
      <c r="E10" s="116">
        <v>2701273</v>
      </c>
      <c r="F10" s="4">
        <v>0</v>
      </c>
      <c r="G10" s="4">
        <f aca="true" t="shared" si="0" ref="G10:G76">SUM(E10-F10)</f>
        <v>2701273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2495</v>
      </c>
      <c r="E11" s="116">
        <v>2122560.95</v>
      </c>
      <c r="F11" s="4">
        <v>0</v>
      </c>
      <c r="G11" s="4">
        <f t="shared" si="0"/>
        <v>2122560.95</v>
      </c>
      <c r="H11" s="32">
        <v>0</v>
      </c>
      <c r="I11" s="243"/>
    </row>
    <row r="12" spans="1:9" ht="12.75">
      <c r="A12" s="68" t="s">
        <v>829</v>
      </c>
      <c r="B12" s="105">
        <v>2212</v>
      </c>
      <c r="C12" s="4">
        <v>0</v>
      </c>
      <c r="D12" s="254">
        <v>13277</v>
      </c>
      <c r="E12" s="116">
        <v>12502908.05</v>
      </c>
      <c r="F12" s="4">
        <v>0</v>
      </c>
      <c r="G12" s="4">
        <f t="shared" si="0"/>
        <v>12502908.05</v>
      </c>
      <c r="H12" s="32">
        <v>0</v>
      </c>
      <c r="I12" s="243"/>
    </row>
    <row r="13" spans="1:9" ht="12.75">
      <c r="A13" s="68" t="s">
        <v>830</v>
      </c>
      <c r="B13" s="105">
        <v>2212</v>
      </c>
      <c r="C13" s="4">
        <v>0</v>
      </c>
      <c r="D13" s="254">
        <v>400.2</v>
      </c>
      <c r="E13" s="116">
        <v>269673</v>
      </c>
      <c r="F13" s="4">
        <v>0</v>
      </c>
      <c r="G13" s="4">
        <f t="shared" si="0"/>
        <v>269673</v>
      </c>
      <c r="H13" s="32">
        <v>0</v>
      </c>
      <c r="I13" s="243"/>
    </row>
    <row r="14" spans="1:9" ht="12.75">
      <c r="A14" s="68" t="s">
        <v>831</v>
      </c>
      <c r="B14" s="105">
        <v>2212</v>
      </c>
      <c r="C14" s="4">
        <v>0</v>
      </c>
      <c r="D14" s="254">
        <v>1100</v>
      </c>
      <c r="E14" s="116">
        <v>20908.8</v>
      </c>
      <c r="F14" s="4">
        <v>0</v>
      </c>
      <c r="G14" s="4">
        <f t="shared" si="0"/>
        <v>20908.8</v>
      </c>
      <c r="H14" s="32">
        <v>0</v>
      </c>
      <c r="I14" s="243"/>
    </row>
    <row r="15" spans="1:9" ht="12.75">
      <c r="A15" s="68" t="s">
        <v>832</v>
      </c>
      <c r="B15" s="105">
        <v>2212</v>
      </c>
      <c r="C15" s="4">
        <v>0</v>
      </c>
      <c r="D15" s="254">
        <v>180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ht="12.75">
      <c r="A16" s="68" t="s">
        <v>833</v>
      </c>
      <c r="B16" s="105">
        <v>2212</v>
      </c>
      <c r="C16" s="4">
        <v>0</v>
      </c>
      <c r="D16" s="254">
        <v>36.3</v>
      </c>
      <c r="E16" s="116">
        <v>0</v>
      </c>
      <c r="F16" s="4">
        <v>0</v>
      </c>
      <c r="G16" s="4">
        <f t="shared" si="0"/>
        <v>0</v>
      </c>
      <c r="H16" s="32">
        <v>0</v>
      </c>
      <c r="I16" s="243"/>
    </row>
    <row r="17" spans="1:9" ht="12.75">
      <c r="A17" s="68" t="s">
        <v>834</v>
      </c>
      <c r="B17" s="105">
        <v>2212</v>
      </c>
      <c r="C17" s="4">
        <v>0</v>
      </c>
      <c r="D17" s="254">
        <v>228</v>
      </c>
      <c r="E17" s="116">
        <v>237342</v>
      </c>
      <c r="F17" s="4">
        <v>0</v>
      </c>
      <c r="G17" s="4">
        <f t="shared" si="0"/>
        <v>237342</v>
      </c>
      <c r="H17" s="32">
        <v>0</v>
      </c>
      <c r="I17" s="243"/>
    </row>
    <row r="18" spans="1:9" ht="12.75">
      <c r="A18" s="68" t="s">
        <v>835</v>
      </c>
      <c r="B18" s="105">
        <v>2212</v>
      </c>
      <c r="C18" s="4">
        <v>0</v>
      </c>
      <c r="D18" s="254">
        <v>0</v>
      </c>
      <c r="E18" s="116">
        <v>871036</v>
      </c>
      <c r="F18" s="4">
        <v>0</v>
      </c>
      <c r="G18" s="4">
        <f t="shared" si="0"/>
        <v>871036</v>
      </c>
      <c r="H18" s="32">
        <v>0</v>
      </c>
      <c r="I18" s="243"/>
    </row>
    <row r="19" spans="1:9" ht="12.75">
      <c r="A19" s="68" t="s">
        <v>836</v>
      </c>
      <c r="B19" s="105">
        <v>2212</v>
      </c>
      <c r="C19" s="4">
        <v>0</v>
      </c>
      <c r="D19" s="254">
        <v>15</v>
      </c>
      <c r="E19" s="116">
        <v>15000</v>
      </c>
      <c r="F19" s="4">
        <v>0</v>
      </c>
      <c r="G19" s="4">
        <f t="shared" si="0"/>
        <v>15000</v>
      </c>
      <c r="H19" s="32">
        <v>0</v>
      </c>
      <c r="I19" s="243"/>
    </row>
    <row r="20" spans="1:9" ht="12.75">
      <c r="A20" s="68" t="s">
        <v>837</v>
      </c>
      <c r="B20" s="105">
        <v>2212</v>
      </c>
      <c r="C20" s="4">
        <v>0</v>
      </c>
      <c r="D20" s="254">
        <v>60.5</v>
      </c>
      <c r="E20" s="116">
        <v>60500</v>
      </c>
      <c r="F20" s="4">
        <v>0</v>
      </c>
      <c r="G20" s="4">
        <f t="shared" si="0"/>
        <v>60500</v>
      </c>
      <c r="H20" s="32">
        <v>0</v>
      </c>
      <c r="I20" s="243"/>
    </row>
    <row r="21" spans="1:9" ht="12.75">
      <c r="A21" s="68" t="s">
        <v>838</v>
      </c>
      <c r="B21" s="105">
        <v>2219</v>
      </c>
      <c r="C21" s="4">
        <v>0</v>
      </c>
      <c r="D21" s="254">
        <v>131</v>
      </c>
      <c r="E21" s="116">
        <v>71390</v>
      </c>
      <c r="F21" s="4">
        <v>0</v>
      </c>
      <c r="G21" s="4">
        <f t="shared" si="0"/>
        <v>71390</v>
      </c>
      <c r="H21" s="32">
        <v>0</v>
      </c>
      <c r="I21" s="243"/>
    </row>
    <row r="22" spans="1:9" ht="12.75">
      <c r="A22" s="68" t="s">
        <v>839</v>
      </c>
      <c r="B22" s="105">
        <v>2310</v>
      </c>
      <c r="C22" s="4">
        <v>0</v>
      </c>
      <c r="D22" s="254">
        <v>132.642</v>
      </c>
      <c r="E22" s="116">
        <v>132642</v>
      </c>
      <c r="F22" s="4">
        <v>0</v>
      </c>
      <c r="G22" s="4">
        <f t="shared" si="0"/>
        <v>132642</v>
      </c>
      <c r="H22" s="32">
        <v>0</v>
      </c>
      <c r="I22" s="243"/>
    </row>
    <row r="23" spans="1:9" ht="12.75">
      <c r="A23" s="68" t="s">
        <v>840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ht="12.75">
      <c r="A24" s="68" t="s">
        <v>846</v>
      </c>
      <c r="B24" s="105">
        <v>2310</v>
      </c>
      <c r="C24" s="4">
        <v>0</v>
      </c>
      <c r="D24" s="254">
        <v>100</v>
      </c>
      <c r="E24" s="116">
        <v>100000</v>
      </c>
      <c r="F24" s="4">
        <v>0</v>
      </c>
      <c r="G24" s="4">
        <f t="shared" si="0"/>
        <v>100000</v>
      </c>
      <c r="H24" s="32">
        <v>0</v>
      </c>
      <c r="I24" s="243"/>
    </row>
    <row r="25" spans="1:9" ht="12.75">
      <c r="A25" s="68" t="s">
        <v>841</v>
      </c>
      <c r="B25" s="105">
        <v>2310</v>
      </c>
      <c r="C25" s="4">
        <v>0</v>
      </c>
      <c r="D25" s="254">
        <v>95.6</v>
      </c>
      <c r="E25" s="116">
        <v>74169.7</v>
      </c>
      <c r="F25" s="4">
        <v>0</v>
      </c>
      <c r="G25" s="4">
        <f t="shared" si="0"/>
        <v>74169.7</v>
      </c>
      <c r="H25" s="32">
        <v>0</v>
      </c>
      <c r="I25" s="243"/>
    </row>
    <row r="26" spans="1:9" ht="12.75">
      <c r="A26" s="68" t="s">
        <v>842</v>
      </c>
      <c r="B26" s="105">
        <v>2321</v>
      </c>
      <c r="C26" s="4">
        <v>0</v>
      </c>
      <c r="D26" s="254">
        <v>1515.902</v>
      </c>
      <c r="E26" s="116">
        <v>1515902</v>
      </c>
      <c r="F26" s="4">
        <v>0</v>
      </c>
      <c r="G26" s="4">
        <f t="shared" si="0"/>
        <v>1515902</v>
      </c>
      <c r="H26" s="32">
        <v>0</v>
      </c>
      <c r="I26" s="243"/>
    </row>
    <row r="27" spans="1:9" ht="12.75">
      <c r="A27" s="68" t="s">
        <v>765</v>
      </c>
      <c r="B27" s="105">
        <v>2321</v>
      </c>
      <c r="C27" s="4">
        <v>0</v>
      </c>
      <c r="D27" s="254">
        <v>1885.299</v>
      </c>
      <c r="E27" s="116">
        <v>1885299</v>
      </c>
      <c r="F27" s="4">
        <v>0</v>
      </c>
      <c r="G27" s="4">
        <f t="shared" si="0"/>
        <v>1885299</v>
      </c>
      <c r="H27" s="32">
        <v>0</v>
      </c>
      <c r="I27" s="243"/>
    </row>
    <row r="28" spans="1:9" ht="12.75">
      <c r="A28" s="68" t="s">
        <v>843</v>
      </c>
      <c r="B28" s="105">
        <v>2321</v>
      </c>
      <c r="C28" s="4">
        <v>0</v>
      </c>
      <c r="D28" s="254">
        <v>298.384</v>
      </c>
      <c r="E28" s="116">
        <v>298384</v>
      </c>
      <c r="F28" s="4">
        <v>0</v>
      </c>
      <c r="G28" s="4">
        <f t="shared" si="0"/>
        <v>298384</v>
      </c>
      <c r="H28" s="32">
        <v>0</v>
      </c>
      <c r="I28" s="243"/>
    </row>
    <row r="29" spans="1:9" ht="12.75">
      <c r="A29" s="68" t="s">
        <v>844</v>
      </c>
      <c r="B29" s="105">
        <v>2321</v>
      </c>
      <c r="C29" s="4">
        <v>0</v>
      </c>
      <c r="D29" s="254">
        <v>200</v>
      </c>
      <c r="E29" s="116">
        <v>200000</v>
      </c>
      <c r="F29" s="4">
        <v>0</v>
      </c>
      <c r="G29" s="4">
        <f t="shared" si="0"/>
        <v>200000</v>
      </c>
      <c r="H29" s="32">
        <v>0</v>
      </c>
      <c r="I29" s="243"/>
    </row>
    <row r="30" spans="1:9" ht="12.75">
      <c r="A30" s="68" t="s">
        <v>845</v>
      </c>
      <c r="B30" s="105">
        <v>2321</v>
      </c>
      <c r="C30" s="4">
        <v>0</v>
      </c>
      <c r="D30" s="254">
        <v>100</v>
      </c>
      <c r="E30" s="116">
        <v>100000</v>
      </c>
      <c r="F30" s="4">
        <v>0</v>
      </c>
      <c r="G30" s="4">
        <f t="shared" si="0"/>
        <v>100000</v>
      </c>
      <c r="H30" s="32">
        <v>0</v>
      </c>
      <c r="I30" s="243"/>
    </row>
    <row r="31" spans="1:9" ht="12.75">
      <c r="A31" s="68" t="s">
        <v>764</v>
      </c>
      <c r="B31" s="105">
        <v>2321</v>
      </c>
      <c r="C31" s="4">
        <v>0</v>
      </c>
      <c r="D31" s="254">
        <v>145.401</v>
      </c>
      <c r="E31" s="116">
        <v>145401</v>
      </c>
      <c r="F31" s="4">
        <v>0</v>
      </c>
      <c r="G31" s="4">
        <f t="shared" si="0"/>
        <v>145401</v>
      </c>
      <c r="H31" s="32">
        <v>0</v>
      </c>
      <c r="I31" s="243"/>
    </row>
    <row r="32" spans="1:9" ht="12.75">
      <c r="A32" s="68" t="s">
        <v>847</v>
      </c>
      <c r="B32" s="105">
        <v>2321</v>
      </c>
      <c r="C32" s="4">
        <v>0</v>
      </c>
      <c r="D32" s="254">
        <v>125.47</v>
      </c>
      <c r="E32" s="116">
        <v>125470</v>
      </c>
      <c r="F32" s="4">
        <v>0</v>
      </c>
      <c r="G32" s="4">
        <f t="shared" si="0"/>
        <v>125470</v>
      </c>
      <c r="H32" s="32">
        <v>0</v>
      </c>
      <c r="I32" s="243"/>
    </row>
    <row r="33" spans="1:9" ht="12.75">
      <c r="A33" s="68" t="s">
        <v>848</v>
      </c>
      <c r="B33" s="105">
        <v>2321</v>
      </c>
      <c r="C33" s="4">
        <v>0</v>
      </c>
      <c r="D33" s="254">
        <v>48</v>
      </c>
      <c r="E33" s="116">
        <v>48000</v>
      </c>
      <c r="F33" s="4">
        <v>0</v>
      </c>
      <c r="G33" s="4">
        <f t="shared" si="0"/>
        <v>48000</v>
      </c>
      <c r="H33" s="32">
        <v>0</v>
      </c>
      <c r="I33" s="243"/>
    </row>
    <row r="34" spans="1:9" ht="12.75">
      <c r="A34" s="68" t="s">
        <v>849</v>
      </c>
      <c r="B34" s="227">
        <v>2321</v>
      </c>
      <c r="C34" s="228">
        <v>0</v>
      </c>
      <c r="D34" s="255">
        <v>39</v>
      </c>
      <c r="E34" s="229">
        <v>39000</v>
      </c>
      <c r="F34" s="228">
        <v>0</v>
      </c>
      <c r="G34" s="4">
        <f t="shared" si="0"/>
        <v>39000</v>
      </c>
      <c r="H34" s="230">
        <v>0</v>
      </c>
      <c r="I34" s="243"/>
    </row>
    <row r="35" spans="1:9" ht="12.75">
      <c r="A35" s="68" t="s">
        <v>850</v>
      </c>
      <c r="B35" s="105">
        <v>2321</v>
      </c>
      <c r="C35" s="4">
        <v>0</v>
      </c>
      <c r="D35" s="254">
        <v>901</v>
      </c>
      <c r="E35" s="116">
        <v>856452.3</v>
      </c>
      <c r="F35" s="4">
        <v>0</v>
      </c>
      <c r="G35" s="4">
        <f t="shared" si="0"/>
        <v>856452.3</v>
      </c>
      <c r="H35" s="32">
        <v>0</v>
      </c>
      <c r="I35" s="243"/>
    </row>
    <row r="36" spans="1:9" ht="12.75">
      <c r="A36" s="68" t="s">
        <v>600</v>
      </c>
      <c r="B36" s="105">
        <v>2333</v>
      </c>
      <c r="C36" s="4">
        <v>1600</v>
      </c>
      <c r="D36" s="254">
        <v>23266.851</v>
      </c>
      <c r="E36" s="116">
        <v>12152913</v>
      </c>
      <c r="F36" s="4">
        <v>10998553.5</v>
      </c>
      <c r="G36" s="4">
        <f t="shared" si="0"/>
        <v>1154359.5</v>
      </c>
      <c r="H36" s="32">
        <v>0</v>
      </c>
      <c r="I36" s="243"/>
    </row>
    <row r="37" spans="1:9" ht="12.75">
      <c r="A37" s="68" t="s">
        <v>601</v>
      </c>
      <c r="B37" s="105">
        <v>2333</v>
      </c>
      <c r="C37" s="4">
        <v>0</v>
      </c>
      <c r="D37" s="254">
        <v>130</v>
      </c>
      <c r="E37" s="116">
        <v>5000</v>
      </c>
      <c r="F37" s="4">
        <v>0</v>
      </c>
      <c r="G37" s="4">
        <f t="shared" si="0"/>
        <v>5000</v>
      </c>
      <c r="H37" s="32">
        <v>0</v>
      </c>
      <c r="I37" s="243"/>
    </row>
    <row r="38" spans="1:9" ht="12.75">
      <c r="A38" s="68" t="s">
        <v>851</v>
      </c>
      <c r="B38" s="105">
        <v>2333</v>
      </c>
      <c r="C38" s="4">
        <v>0</v>
      </c>
      <c r="D38" s="254">
        <v>2022.785</v>
      </c>
      <c r="E38" s="116">
        <v>2022785</v>
      </c>
      <c r="F38" s="4">
        <v>0</v>
      </c>
      <c r="G38" s="4">
        <f t="shared" si="0"/>
        <v>2022785</v>
      </c>
      <c r="H38" s="32">
        <v>0</v>
      </c>
      <c r="I38" s="243"/>
    </row>
    <row r="39" spans="1:9" ht="12.75">
      <c r="A39" s="68" t="s">
        <v>852</v>
      </c>
      <c r="B39" s="105">
        <v>3111</v>
      </c>
      <c r="C39" s="4">
        <v>0</v>
      </c>
      <c r="D39" s="254">
        <v>13.814</v>
      </c>
      <c r="E39" s="116">
        <v>217886.38</v>
      </c>
      <c r="F39" s="4">
        <v>13814</v>
      </c>
      <c r="G39" s="4">
        <f t="shared" si="0"/>
        <v>204072.38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459</v>
      </c>
      <c r="E40" s="116">
        <v>459395.26</v>
      </c>
      <c r="F40" s="4">
        <v>0</v>
      </c>
      <c r="G40" s="4">
        <f t="shared" si="0"/>
        <v>459395.26</v>
      </c>
      <c r="H40" s="32">
        <v>0</v>
      </c>
      <c r="I40" s="243"/>
    </row>
    <row r="41" spans="1:9" ht="12.75">
      <c r="A41" s="68" t="s">
        <v>603</v>
      </c>
      <c r="B41" s="105">
        <v>3111</v>
      </c>
      <c r="C41" s="4">
        <v>57</v>
      </c>
      <c r="D41" s="254">
        <v>57</v>
      </c>
      <c r="E41" s="116">
        <v>71459.5</v>
      </c>
      <c r="F41" s="4">
        <v>0</v>
      </c>
      <c r="G41" s="4">
        <f t="shared" si="0"/>
        <v>71459.5</v>
      </c>
      <c r="H41" s="32">
        <v>0</v>
      </c>
      <c r="I41" s="243"/>
    </row>
    <row r="42" spans="1:9" ht="12.75">
      <c r="A42" s="68" t="s">
        <v>604</v>
      </c>
      <c r="B42" s="105">
        <v>3111</v>
      </c>
      <c r="C42" s="4">
        <v>0</v>
      </c>
      <c r="D42" s="254">
        <v>443</v>
      </c>
      <c r="E42" s="116">
        <v>442940.26</v>
      </c>
      <c r="F42" s="4">
        <v>0</v>
      </c>
      <c r="G42" s="4">
        <f t="shared" si="0"/>
        <v>442940.26</v>
      </c>
      <c r="H42" s="32">
        <v>0</v>
      </c>
      <c r="I42" s="243"/>
    </row>
    <row r="43" spans="1:9" ht="12.75">
      <c r="A43" s="68" t="s">
        <v>853</v>
      </c>
      <c r="B43" s="105">
        <v>3111</v>
      </c>
      <c r="C43" s="4">
        <v>52</v>
      </c>
      <c r="D43" s="254">
        <v>52</v>
      </c>
      <c r="E43" s="116">
        <v>72582.1</v>
      </c>
      <c r="F43" s="4">
        <v>0</v>
      </c>
      <c r="G43" s="4">
        <f t="shared" si="0"/>
        <v>72582.1</v>
      </c>
      <c r="H43" s="32">
        <v>0</v>
      </c>
      <c r="I43" s="243"/>
    </row>
    <row r="44" spans="1:9" ht="12.75">
      <c r="A44" s="68" t="s">
        <v>854</v>
      </c>
      <c r="B44" s="105">
        <v>3113</v>
      </c>
      <c r="C44" s="4">
        <v>110</v>
      </c>
      <c r="D44" s="254">
        <v>110</v>
      </c>
      <c r="E44" s="116">
        <v>65582</v>
      </c>
      <c r="F44" s="4">
        <v>0</v>
      </c>
      <c r="G44" s="4">
        <f t="shared" si="0"/>
        <v>65582</v>
      </c>
      <c r="H44" s="32">
        <v>0</v>
      </c>
      <c r="I44" s="243"/>
    </row>
    <row r="45" spans="1:9" ht="12.75">
      <c r="A45" s="68" t="s">
        <v>855</v>
      </c>
      <c r="B45" s="105">
        <v>3113</v>
      </c>
      <c r="C45" s="4">
        <v>1027</v>
      </c>
      <c r="D45" s="254">
        <v>1027</v>
      </c>
      <c r="E45" s="116">
        <v>892172.06</v>
      </c>
      <c r="F45" s="4">
        <v>0</v>
      </c>
      <c r="G45" s="4">
        <f t="shared" si="0"/>
        <v>892172.06</v>
      </c>
      <c r="H45" s="32">
        <v>0</v>
      </c>
      <c r="I45" s="243"/>
    </row>
    <row r="46" spans="1:9" ht="12.75">
      <c r="A46" s="68" t="s">
        <v>606</v>
      </c>
      <c r="B46" s="105">
        <v>3113</v>
      </c>
      <c r="C46" s="4">
        <v>98</v>
      </c>
      <c r="D46" s="254">
        <v>13797.261</v>
      </c>
      <c r="E46" s="116">
        <v>6162849.12</v>
      </c>
      <c r="F46" s="4">
        <v>5437607.87</v>
      </c>
      <c r="G46" s="4">
        <f t="shared" si="0"/>
        <v>725241.25</v>
      </c>
      <c r="H46" s="32">
        <v>0</v>
      </c>
      <c r="I46" s="243"/>
    </row>
    <row r="47" spans="1:9" ht="12.75">
      <c r="A47" s="68" t="s">
        <v>856</v>
      </c>
      <c r="B47" s="105">
        <v>3113</v>
      </c>
      <c r="C47" s="4">
        <v>35</v>
      </c>
      <c r="D47" s="254">
        <v>35</v>
      </c>
      <c r="E47" s="116">
        <v>0</v>
      </c>
      <c r="F47" s="4">
        <v>0</v>
      </c>
      <c r="G47" s="4">
        <f t="shared" si="0"/>
        <v>0</v>
      </c>
      <c r="H47" s="32">
        <v>0</v>
      </c>
      <c r="I47" s="243"/>
    </row>
    <row r="48" spans="1:9" ht="12.75">
      <c r="A48" s="68" t="s">
        <v>858</v>
      </c>
      <c r="B48" s="105">
        <v>3113</v>
      </c>
      <c r="C48" s="4">
        <v>0</v>
      </c>
      <c r="D48" s="254">
        <v>0</v>
      </c>
      <c r="E48" s="116">
        <v>59634.85</v>
      </c>
      <c r="F48" s="4">
        <v>0</v>
      </c>
      <c r="G48" s="4">
        <f t="shared" si="0"/>
        <v>59634.85</v>
      </c>
      <c r="H48" s="32">
        <v>0</v>
      </c>
      <c r="I48" s="243"/>
    </row>
    <row r="49" spans="1:9" ht="12.75">
      <c r="A49" s="68" t="s">
        <v>857</v>
      </c>
      <c r="B49" s="105">
        <v>3113</v>
      </c>
      <c r="C49" s="4">
        <v>0</v>
      </c>
      <c r="D49" s="254">
        <v>0</v>
      </c>
      <c r="E49" s="116">
        <v>8000</v>
      </c>
      <c r="F49" s="4">
        <v>0</v>
      </c>
      <c r="G49" s="4">
        <f t="shared" si="0"/>
        <v>8000</v>
      </c>
      <c r="H49" s="32">
        <v>0</v>
      </c>
      <c r="I49" s="243"/>
    </row>
    <row r="50" spans="1:9" ht="12.75">
      <c r="A50" s="68" t="s">
        <v>859</v>
      </c>
      <c r="B50" s="105">
        <v>3141</v>
      </c>
      <c r="C50" s="4">
        <v>63</v>
      </c>
      <c r="D50" s="254">
        <v>63</v>
      </c>
      <c r="E50" s="116">
        <v>62981</v>
      </c>
      <c r="F50" s="4">
        <v>0</v>
      </c>
      <c r="G50" s="4">
        <f t="shared" si="0"/>
        <v>62981</v>
      </c>
      <c r="H50" s="32">
        <v>0</v>
      </c>
      <c r="I50" s="243"/>
    </row>
    <row r="51" spans="1:9" ht="12.75">
      <c r="A51" s="68" t="s">
        <v>860</v>
      </c>
      <c r="B51" s="105">
        <v>3141</v>
      </c>
      <c r="C51" s="4">
        <v>0</v>
      </c>
      <c r="D51" s="254">
        <v>71</v>
      </c>
      <c r="E51" s="116">
        <v>70180</v>
      </c>
      <c r="F51" s="4">
        <v>0</v>
      </c>
      <c r="G51" s="4">
        <f t="shared" si="0"/>
        <v>70180</v>
      </c>
      <c r="H51" s="32">
        <v>0</v>
      </c>
      <c r="I51" s="243"/>
    </row>
    <row r="52" spans="1:9" ht="12.75">
      <c r="A52" s="68" t="s">
        <v>861</v>
      </c>
      <c r="B52" s="105">
        <v>3141</v>
      </c>
      <c r="C52" s="4">
        <v>24</v>
      </c>
      <c r="D52" s="254">
        <v>3823.05</v>
      </c>
      <c r="E52" s="116">
        <v>2563517.75</v>
      </c>
      <c r="F52" s="4">
        <v>1228050</v>
      </c>
      <c r="G52" s="4">
        <f t="shared" si="0"/>
        <v>1335467.75</v>
      </c>
      <c r="H52" s="32">
        <v>0</v>
      </c>
      <c r="I52" s="243"/>
    </row>
    <row r="53" spans="1:9" ht="12.75">
      <c r="A53" s="68" t="s">
        <v>862</v>
      </c>
      <c r="B53" s="105">
        <v>3231</v>
      </c>
      <c r="C53" s="4">
        <v>92</v>
      </c>
      <c r="D53" s="254">
        <v>0</v>
      </c>
      <c r="E53" s="116">
        <v>0</v>
      </c>
      <c r="F53" s="4">
        <v>0</v>
      </c>
      <c r="G53" s="4">
        <f t="shared" si="0"/>
        <v>0</v>
      </c>
      <c r="H53" s="32">
        <v>0</v>
      </c>
      <c r="I53" s="243"/>
    </row>
    <row r="54" spans="1:9" ht="12.75">
      <c r="A54" s="68" t="s">
        <v>863</v>
      </c>
      <c r="B54" s="105">
        <v>3322</v>
      </c>
      <c r="C54" s="4">
        <v>0</v>
      </c>
      <c r="D54" s="254">
        <v>100</v>
      </c>
      <c r="E54" s="116">
        <v>100000</v>
      </c>
      <c r="F54" s="4">
        <v>0</v>
      </c>
      <c r="G54" s="4">
        <f t="shared" si="0"/>
        <v>100000</v>
      </c>
      <c r="H54" s="32">
        <v>0</v>
      </c>
      <c r="I54" s="243"/>
    </row>
    <row r="55" spans="1:9" ht="12.75">
      <c r="A55" s="68" t="s">
        <v>864</v>
      </c>
      <c r="B55" s="105">
        <v>3392</v>
      </c>
      <c r="C55" s="4">
        <v>1800</v>
      </c>
      <c r="D55" s="254">
        <v>1532.585</v>
      </c>
      <c r="E55" s="116">
        <v>1532585</v>
      </c>
      <c r="F55" s="4">
        <v>0</v>
      </c>
      <c r="G55" s="4">
        <f t="shared" si="0"/>
        <v>1532585</v>
      </c>
      <c r="H55" s="32">
        <v>0</v>
      </c>
      <c r="I55" s="243"/>
    </row>
    <row r="56" spans="1:9" ht="12.75">
      <c r="A56" s="68" t="s">
        <v>865</v>
      </c>
      <c r="B56" s="105">
        <v>3392</v>
      </c>
      <c r="C56" s="4">
        <v>82725</v>
      </c>
      <c r="D56" s="254">
        <v>97163.383</v>
      </c>
      <c r="E56" s="116">
        <v>91879857</v>
      </c>
      <c r="F56" s="4">
        <v>0</v>
      </c>
      <c r="G56" s="4">
        <f>SUM(E56-H56)</f>
        <v>873072</v>
      </c>
      <c r="H56" s="32">
        <v>91006785</v>
      </c>
      <c r="I56" s="243"/>
    </row>
    <row r="57" spans="1:9" ht="12.75">
      <c r="A57" s="68" t="s">
        <v>866</v>
      </c>
      <c r="B57" s="105">
        <v>3392</v>
      </c>
      <c r="C57" s="4">
        <v>0</v>
      </c>
      <c r="D57" s="254">
        <v>20</v>
      </c>
      <c r="E57" s="116">
        <v>15000</v>
      </c>
      <c r="F57" s="4">
        <v>0</v>
      </c>
      <c r="G57" s="4">
        <f>SUM(E57-F57)</f>
        <v>15000</v>
      </c>
      <c r="H57" s="32">
        <v>0</v>
      </c>
      <c r="I57" s="243"/>
    </row>
    <row r="58" spans="1:9" ht="12.75">
      <c r="A58" s="68" t="s">
        <v>905</v>
      </c>
      <c r="B58" s="105">
        <v>3392</v>
      </c>
      <c r="C58" s="4">
        <v>0</v>
      </c>
      <c r="D58" s="254">
        <v>0</v>
      </c>
      <c r="E58" s="116">
        <v>73770</v>
      </c>
      <c r="F58" s="4">
        <v>0</v>
      </c>
      <c r="G58" s="4">
        <f>SUM(E58-F58)</f>
        <v>73770</v>
      </c>
      <c r="H58" s="32"/>
      <c r="I58" s="243"/>
    </row>
    <row r="59" spans="1:9" ht="12.75">
      <c r="A59" s="68" t="s">
        <v>867</v>
      </c>
      <c r="B59" s="105">
        <v>3412</v>
      </c>
      <c r="C59" s="4">
        <v>0</v>
      </c>
      <c r="D59" s="254">
        <v>1085</v>
      </c>
      <c r="E59" s="116">
        <v>1042052</v>
      </c>
      <c r="F59" s="4">
        <v>0</v>
      </c>
      <c r="G59" s="4">
        <f t="shared" si="0"/>
        <v>1042052</v>
      </c>
      <c r="H59" s="32">
        <v>0</v>
      </c>
      <c r="I59" s="243"/>
    </row>
    <row r="60" spans="1:9" ht="12.75">
      <c r="A60" s="68" t="s">
        <v>868</v>
      </c>
      <c r="B60" s="105">
        <v>3412</v>
      </c>
      <c r="C60" s="4">
        <v>0</v>
      </c>
      <c r="D60" s="254">
        <v>40</v>
      </c>
      <c r="E60" s="116">
        <v>39991</v>
      </c>
      <c r="F60" s="4">
        <v>0</v>
      </c>
      <c r="G60" s="4">
        <f t="shared" si="0"/>
        <v>39991</v>
      </c>
      <c r="H60" s="32">
        <v>0</v>
      </c>
      <c r="I60" s="243"/>
    </row>
    <row r="61" spans="1:9" ht="12.75">
      <c r="A61" s="68" t="s">
        <v>614</v>
      </c>
      <c r="B61" s="105">
        <v>3412</v>
      </c>
      <c r="C61" s="4">
        <v>0</v>
      </c>
      <c r="D61" s="254">
        <v>80</v>
      </c>
      <c r="E61" s="116">
        <v>0</v>
      </c>
      <c r="F61" s="4">
        <v>0</v>
      </c>
      <c r="G61" s="4">
        <f t="shared" si="0"/>
        <v>0</v>
      </c>
      <c r="H61" s="32">
        <v>0</v>
      </c>
      <c r="I61" s="243"/>
    </row>
    <row r="62" spans="1:9" ht="12.75">
      <c r="A62" s="68" t="s">
        <v>869</v>
      </c>
      <c r="B62" s="105">
        <v>3412</v>
      </c>
      <c r="C62" s="4">
        <v>0</v>
      </c>
      <c r="D62" s="254">
        <v>1117</v>
      </c>
      <c r="E62" s="116">
        <v>1020633</v>
      </c>
      <c r="F62" s="4">
        <v>0</v>
      </c>
      <c r="G62" s="4">
        <f t="shared" si="0"/>
        <v>1020633</v>
      </c>
      <c r="H62" s="32">
        <v>0</v>
      </c>
      <c r="I62" s="243"/>
    </row>
    <row r="63" spans="1:255" ht="12.75">
      <c r="A63" s="68" t="s">
        <v>870</v>
      </c>
      <c r="B63" s="105">
        <v>3412</v>
      </c>
      <c r="C63" s="4">
        <v>0</v>
      </c>
      <c r="D63" s="254">
        <v>50</v>
      </c>
      <c r="E63" s="116">
        <v>0</v>
      </c>
      <c r="F63" s="4">
        <v>0</v>
      </c>
      <c r="G63" s="4">
        <f t="shared" si="0"/>
        <v>0</v>
      </c>
      <c r="H63" s="32">
        <v>0</v>
      </c>
      <c r="I63" s="243"/>
      <c r="IU63">
        <v>3492</v>
      </c>
    </row>
    <row r="64" spans="1:9" ht="12.75">
      <c r="A64" s="68" t="s">
        <v>871</v>
      </c>
      <c r="B64" s="105">
        <v>3412</v>
      </c>
      <c r="C64" s="4">
        <v>0</v>
      </c>
      <c r="D64" s="254">
        <v>1808</v>
      </c>
      <c r="E64" s="116">
        <v>1758956</v>
      </c>
      <c r="F64" s="4">
        <v>0</v>
      </c>
      <c r="G64" s="4">
        <f t="shared" si="0"/>
        <v>1758956</v>
      </c>
      <c r="H64" s="32">
        <v>0</v>
      </c>
      <c r="I64" s="243"/>
    </row>
    <row r="65" spans="1:9" ht="12.75">
      <c r="A65" s="68" t="s">
        <v>872</v>
      </c>
      <c r="B65" s="105">
        <v>3412</v>
      </c>
      <c r="C65" s="4">
        <v>0</v>
      </c>
      <c r="D65" s="254">
        <v>7301</v>
      </c>
      <c r="E65" s="116">
        <v>7042755.64</v>
      </c>
      <c r="F65" s="4">
        <v>1000000</v>
      </c>
      <c r="G65" s="4">
        <f t="shared" si="0"/>
        <v>6042755.64</v>
      </c>
      <c r="H65" s="32">
        <v>0</v>
      </c>
      <c r="I65" s="243"/>
    </row>
    <row r="66" spans="1:9" ht="12.75">
      <c r="A66" s="68" t="s">
        <v>873</v>
      </c>
      <c r="B66" s="105">
        <v>3412</v>
      </c>
      <c r="C66" s="4">
        <v>0</v>
      </c>
      <c r="D66" s="254">
        <v>440</v>
      </c>
      <c r="E66" s="116">
        <v>433456</v>
      </c>
      <c r="F66" s="4">
        <v>0</v>
      </c>
      <c r="G66" s="4">
        <f t="shared" si="0"/>
        <v>433456</v>
      </c>
      <c r="H66" s="32">
        <v>0</v>
      </c>
      <c r="I66" s="243"/>
    </row>
    <row r="67" spans="1:9" ht="12.75">
      <c r="A67" s="231" t="s">
        <v>874</v>
      </c>
      <c r="B67" s="105">
        <v>3412</v>
      </c>
      <c r="C67" s="4">
        <v>0</v>
      </c>
      <c r="D67" s="254">
        <v>37</v>
      </c>
      <c r="E67" s="116">
        <v>37000</v>
      </c>
      <c r="F67" s="4">
        <v>0</v>
      </c>
      <c r="G67" s="4">
        <f t="shared" si="0"/>
        <v>37000</v>
      </c>
      <c r="H67" s="32">
        <v>0</v>
      </c>
      <c r="I67" s="243"/>
    </row>
    <row r="68" spans="1:9" ht="12.75">
      <c r="A68" s="231" t="s">
        <v>875</v>
      </c>
      <c r="B68" s="105">
        <v>3419</v>
      </c>
      <c r="C68" s="4">
        <v>0</v>
      </c>
      <c r="D68" s="254">
        <v>1800</v>
      </c>
      <c r="E68" s="116">
        <v>1800000</v>
      </c>
      <c r="F68" s="4">
        <v>0</v>
      </c>
      <c r="G68" s="4">
        <f t="shared" si="0"/>
        <v>1800000</v>
      </c>
      <c r="H68" s="32">
        <v>0</v>
      </c>
      <c r="I68" s="243"/>
    </row>
    <row r="69" spans="1:9" ht="12.75">
      <c r="A69" s="231" t="s">
        <v>876</v>
      </c>
      <c r="B69" s="105">
        <v>3631</v>
      </c>
      <c r="C69" s="4">
        <v>0</v>
      </c>
      <c r="D69" s="254">
        <v>63</v>
      </c>
      <c r="E69" s="116">
        <v>62679</v>
      </c>
      <c r="F69" s="4">
        <v>0</v>
      </c>
      <c r="G69" s="4">
        <f t="shared" si="0"/>
        <v>62679</v>
      </c>
      <c r="H69" s="32">
        <v>0</v>
      </c>
      <c r="I69" s="243"/>
    </row>
    <row r="70" spans="1:9" ht="12.75">
      <c r="A70" s="231" t="s">
        <v>877</v>
      </c>
      <c r="B70" s="105">
        <v>3631</v>
      </c>
      <c r="C70" s="4">
        <v>0</v>
      </c>
      <c r="D70" s="254">
        <v>50</v>
      </c>
      <c r="E70" s="116">
        <v>43040</v>
      </c>
      <c r="F70" s="4">
        <v>0</v>
      </c>
      <c r="G70" s="4">
        <f t="shared" si="0"/>
        <v>43040</v>
      </c>
      <c r="H70" s="32">
        <v>0</v>
      </c>
      <c r="I70" s="243"/>
    </row>
    <row r="71" spans="1:9" ht="12.75">
      <c r="A71" s="231" t="s">
        <v>882</v>
      </c>
      <c r="B71" s="105">
        <v>3631</v>
      </c>
      <c r="C71" s="4">
        <v>0</v>
      </c>
      <c r="D71" s="254">
        <v>112</v>
      </c>
      <c r="E71" s="116">
        <v>87500</v>
      </c>
      <c r="F71" s="4">
        <v>0</v>
      </c>
      <c r="G71" s="4">
        <f t="shared" si="0"/>
        <v>87500</v>
      </c>
      <c r="H71" s="32">
        <v>0</v>
      </c>
      <c r="I71" s="243"/>
    </row>
    <row r="72" spans="1:9" ht="12.75">
      <c r="A72" s="231" t="s">
        <v>878</v>
      </c>
      <c r="B72" s="105">
        <v>3631</v>
      </c>
      <c r="C72" s="4">
        <v>0</v>
      </c>
      <c r="D72" s="254">
        <v>5162</v>
      </c>
      <c r="E72" s="116">
        <v>5164045.24</v>
      </c>
      <c r="F72" s="4">
        <v>0</v>
      </c>
      <c r="G72" s="4">
        <f t="shared" si="0"/>
        <v>5164045.24</v>
      </c>
      <c r="H72" s="32">
        <v>0</v>
      </c>
      <c r="I72" s="243"/>
    </row>
    <row r="73" spans="1:9" ht="12.75">
      <c r="A73" s="231" t="s">
        <v>879</v>
      </c>
      <c r="B73" s="105">
        <v>3631</v>
      </c>
      <c r="C73" s="4">
        <v>0</v>
      </c>
      <c r="D73" s="254">
        <v>7.3</v>
      </c>
      <c r="E73" s="116">
        <v>0</v>
      </c>
      <c r="F73" s="4">
        <v>0</v>
      </c>
      <c r="G73" s="4">
        <f t="shared" si="0"/>
        <v>0</v>
      </c>
      <c r="H73" s="32">
        <v>0</v>
      </c>
      <c r="I73" s="243"/>
    </row>
    <row r="74" spans="1:9" ht="12.75">
      <c r="A74" s="231" t="s">
        <v>880</v>
      </c>
      <c r="B74" s="105">
        <v>3631</v>
      </c>
      <c r="C74" s="4">
        <v>0</v>
      </c>
      <c r="D74" s="254">
        <v>37</v>
      </c>
      <c r="E74" s="116">
        <v>36300</v>
      </c>
      <c r="F74" s="4">
        <v>0</v>
      </c>
      <c r="G74" s="4">
        <f t="shared" si="0"/>
        <v>36300</v>
      </c>
      <c r="H74" s="32">
        <v>0</v>
      </c>
      <c r="I74" s="243"/>
    </row>
    <row r="75" spans="1:9" ht="12.75">
      <c r="A75" s="68" t="s">
        <v>881</v>
      </c>
      <c r="B75" s="105">
        <v>3633</v>
      </c>
      <c r="C75" s="4">
        <v>0</v>
      </c>
      <c r="D75" s="254">
        <v>340.4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ht="12.75">
      <c r="A76" s="68" t="s">
        <v>883</v>
      </c>
      <c r="B76" s="105">
        <v>3633</v>
      </c>
      <c r="C76" s="4">
        <v>0</v>
      </c>
      <c r="D76" s="254">
        <v>7.9</v>
      </c>
      <c r="E76" s="116">
        <v>0</v>
      </c>
      <c r="F76" s="4">
        <v>0</v>
      </c>
      <c r="G76" s="4">
        <f t="shared" si="0"/>
        <v>0</v>
      </c>
      <c r="H76" s="32">
        <v>0</v>
      </c>
      <c r="I76" s="243"/>
    </row>
    <row r="77" spans="1:9" ht="12.75">
      <c r="A77" s="68" t="s">
        <v>884</v>
      </c>
      <c r="B77" s="105">
        <v>3639</v>
      </c>
      <c r="C77" s="4">
        <v>0</v>
      </c>
      <c r="D77" s="254">
        <v>12707</v>
      </c>
      <c r="E77" s="116">
        <v>12163320</v>
      </c>
      <c r="F77" s="4">
        <v>0</v>
      </c>
      <c r="G77" s="4">
        <f aca="true" t="shared" si="1" ref="G77:G99">SUM(E77-F77)</f>
        <v>12163320</v>
      </c>
      <c r="H77" s="32">
        <v>0</v>
      </c>
      <c r="I77" s="243"/>
    </row>
    <row r="78" spans="1:9" ht="12.75">
      <c r="A78" s="68" t="s">
        <v>277</v>
      </c>
      <c r="B78" s="105">
        <v>3639</v>
      </c>
      <c r="C78" s="4">
        <v>0</v>
      </c>
      <c r="D78" s="254">
        <v>22</v>
      </c>
      <c r="E78" s="116">
        <v>0</v>
      </c>
      <c r="F78" s="4">
        <v>0</v>
      </c>
      <c r="G78" s="4">
        <f t="shared" si="1"/>
        <v>0</v>
      </c>
      <c r="H78" s="32">
        <v>0</v>
      </c>
      <c r="I78" s="243"/>
    </row>
    <row r="79" spans="1:9" ht="12.75">
      <c r="A79" s="68" t="s">
        <v>377</v>
      </c>
      <c r="B79" s="105">
        <v>3639</v>
      </c>
      <c r="C79" s="4">
        <v>0</v>
      </c>
      <c r="D79" s="254">
        <v>20</v>
      </c>
      <c r="E79" s="116">
        <v>11280</v>
      </c>
      <c r="F79" s="4">
        <v>0</v>
      </c>
      <c r="G79" s="4">
        <f t="shared" si="1"/>
        <v>11280</v>
      </c>
      <c r="H79" s="32">
        <v>0</v>
      </c>
      <c r="I79" s="243"/>
    </row>
    <row r="80" spans="1:9" ht="12.75">
      <c r="A80" s="68" t="s">
        <v>278</v>
      </c>
      <c r="B80" s="105">
        <v>3639</v>
      </c>
      <c r="C80" s="4">
        <v>0</v>
      </c>
      <c r="D80" s="254">
        <v>0</v>
      </c>
      <c r="E80" s="116">
        <v>14910</v>
      </c>
      <c r="F80" s="4">
        <v>0</v>
      </c>
      <c r="G80" s="4">
        <f t="shared" si="1"/>
        <v>14910</v>
      </c>
      <c r="H80" s="32">
        <v>0</v>
      </c>
      <c r="I80" s="243"/>
    </row>
    <row r="81" spans="1:9" ht="12.75">
      <c r="A81" s="68" t="s">
        <v>885</v>
      </c>
      <c r="B81" s="105">
        <v>3639</v>
      </c>
      <c r="C81" s="4">
        <v>0</v>
      </c>
      <c r="D81" s="254">
        <v>50</v>
      </c>
      <c r="E81" s="116">
        <v>0</v>
      </c>
      <c r="F81" s="4">
        <v>0</v>
      </c>
      <c r="G81" s="4">
        <f t="shared" si="1"/>
        <v>0</v>
      </c>
      <c r="H81" s="32">
        <v>0</v>
      </c>
      <c r="I81" s="243"/>
    </row>
    <row r="82" spans="1:9" ht="12.75">
      <c r="A82" s="68" t="s">
        <v>886</v>
      </c>
      <c r="B82" s="105">
        <v>3639</v>
      </c>
      <c r="C82" s="4">
        <v>300</v>
      </c>
      <c r="D82" s="254">
        <v>850.6</v>
      </c>
      <c r="E82" s="116">
        <v>108185</v>
      </c>
      <c r="F82" s="4">
        <v>48503</v>
      </c>
      <c r="G82" s="4">
        <f t="shared" si="1"/>
        <v>59682</v>
      </c>
      <c r="H82" s="32">
        <v>0</v>
      </c>
      <c r="I82" s="243"/>
    </row>
    <row r="83" spans="1:9" ht="12.75">
      <c r="A83" s="68" t="s">
        <v>887</v>
      </c>
      <c r="B83" s="105">
        <v>3639</v>
      </c>
      <c r="C83" s="4">
        <v>0</v>
      </c>
      <c r="D83" s="254">
        <v>2569.5</v>
      </c>
      <c r="E83" s="116">
        <v>2144161.43</v>
      </c>
      <c r="F83" s="4">
        <v>0</v>
      </c>
      <c r="G83" s="4">
        <f t="shared" si="1"/>
        <v>2144161.43</v>
      </c>
      <c r="H83" s="32">
        <v>0</v>
      </c>
      <c r="I83" s="243"/>
    </row>
    <row r="84" spans="1:9" ht="12.75">
      <c r="A84" s="68" t="s">
        <v>888</v>
      </c>
      <c r="B84" s="105">
        <v>3639</v>
      </c>
      <c r="C84" s="4">
        <v>0</v>
      </c>
      <c r="D84" s="254">
        <v>6</v>
      </c>
      <c r="E84" s="116">
        <v>0</v>
      </c>
      <c r="F84" s="4">
        <v>0</v>
      </c>
      <c r="G84" s="4">
        <f t="shared" si="1"/>
        <v>0</v>
      </c>
      <c r="H84" s="32">
        <v>0</v>
      </c>
      <c r="I84" s="243"/>
    </row>
    <row r="85" spans="1:9" ht="12.75">
      <c r="A85" s="68" t="s">
        <v>889</v>
      </c>
      <c r="B85" s="105">
        <v>3725</v>
      </c>
      <c r="C85" s="4">
        <v>0</v>
      </c>
      <c r="D85" s="254">
        <v>358</v>
      </c>
      <c r="E85" s="116">
        <v>357737</v>
      </c>
      <c r="F85" s="4">
        <v>251302.85</v>
      </c>
      <c r="G85" s="4">
        <f t="shared" si="1"/>
        <v>106434.15</v>
      </c>
      <c r="H85" s="32">
        <v>0</v>
      </c>
      <c r="I85" s="243"/>
    </row>
    <row r="86" spans="1:9" ht="12.75">
      <c r="A86" s="68" t="s">
        <v>890</v>
      </c>
      <c r="B86" s="105">
        <v>3725</v>
      </c>
      <c r="C86" s="4">
        <v>400</v>
      </c>
      <c r="D86" s="254">
        <v>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ht="12.75">
      <c r="A87" s="68" t="s">
        <v>891</v>
      </c>
      <c r="B87" s="105">
        <v>3728</v>
      </c>
      <c r="C87" s="4">
        <v>60</v>
      </c>
      <c r="D87" s="254">
        <v>60</v>
      </c>
      <c r="E87" s="116">
        <v>0</v>
      </c>
      <c r="F87" s="4">
        <v>0</v>
      </c>
      <c r="G87" s="4">
        <f t="shared" si="1"/>
        <v>0</v>
      </c>
      <c r="H87" s="32">
        <v>0</v>
      </c>
      <c r="I87" s="243"/>
    </row>
    <row r="88" spans="1:9" ht="12.75">
      <c r="A88" s="68" t="s">
        <v>892</v>
      </c>
      <c r="B88" s="105">
        <v>3745</v>
      </c>
      <c r="C88" s="4">
        <v>0</v>
      </c>
      <c r="D88" s="254">
        <v>50</v>
      </c>
      <c r="E88" s="116">
        <v>69700</v>
      </c>
      <c r="F88" s="4">
        <v>0</v>
      </c>
      <c r="G88" s="4">
        <f t="shared" si="1"/>
        <v>69700</v>
      </c>
      <c r="H88" s="32">
        <v>0</v>
      </c>
      <c r="I88" s="243"/>
    </row>
    <row r="89" spans="1:9" ht="12.75">
      <c r="A89" s="68" t="s">
        <v>893</v>
      </c>
      <c r="B89" s="105">
        <v>3745</v>
      </c>
      <c r="C89" s="4">
        <v>0</v>
      </c>
      <c r="D89" s="254">
        <v>180</v>
      </c>
      <c r="E89" s="116">
        <v>230674</v>
      </c>
      <c r="F89" s="4">
        <v>0</v>
      </c>
      <c r="G89" s="4">
        <f t="shared" si="1"/>
        <v>230674</v>
      </c>
      <c r="H89" s="32">
        <v>0</v>
      </c>
      <c r="I89" s="243"/>
    </row>
    <row r="90" spans="1:9" ht="12.75">
      <c r="A90" s="68" t="s">
        <v>894</v>
      </c>
      <c r="B90" s="105">
        <v>3745</v>
      </c>
      <c r="C90" s="74">
        <v>0</v>
      </c>
      <c r="D90" s="258">
        <v>0</v>
      </c>
      <c r="E90" s="199">
        <v>51366</v>
      </c>
      <c r="F90" s="74">
        <v>0</v>
      </c>
      <c r="G90" s="4">
        <f t="shared" si="1"/>
        <v>51366</v>
      </c>
      <c r="H90" s="87">
        <v>0</v>
      </c>
      <c r="I90" s="243"/>
    </row>
    <row r="91" spans="1:9" ht="12.75">
      <c r="A91" s="68" t="s">
        <v>895</v>
      </c>
      <c r="B91" s="105">
        <v>3745</v>
      </c>
      <c r="C91" s="74">
        <v>0</v>
      </c>
      <c r="D91" s="258">
        <v>577.5</v>
      </c>
      <c r="E91" s="199">
        <v>557363.51</v>
      </c>
      <c r="F91" s="74"/>
      <c r="G91" s="4">
        <f t="shared" si="1"/>
        <v>557363.51</v>
      </c>
      <c r="H91" s="87">
        <v>0</v>
      </c>
      <c r="I91" s="243"/>
    </row>
    <row r="92" spans="1:9" ht="12.75">
      <c r="A92" s="68" t="s">
        <v>896</v>
      </c>
      <c r="B92" s="105">
        <v>4351</v>
      </c>
      <c r="C92" s="74">
        <v>0</v>
      </c>
      <c r="D92" s="258">
        <v>398.828</v>
      </c>
      <c r="E92" s="199">
        <v>398828</v>
      </c>
      <c r="F92" s="74">
        <v>0</v>
      </c>
      <c r="G92" s="4">
        <f t="shared" si="1"/>
        <v>398828</v>
      </c>
      <c r="H92" s="87">
        <v>0</v>
      </c>
      <c r="I92" s="243"/>
    </row>
    <row r="93" spans="1:9" ht="12.75">
      <c r="A93" s="70" t="s">
        <v>897</v>
      </c>
      <c r="B93" s="106">
        <v>5399</v>
      </c>
      <c r="C93" s="302">
        <v>300</v>
      </c>
      <c r="D93" s="306">
        <v>650</v>
      </c>
      <c r="E93" s="303">
        <v>392793.38</v>
      </c>
      <c r="F93" s="302">
        <v>350000</v>
      </c>
      <c r="G93" s="4">
        <f t="shared" si="1"/>
        <v>42793.380000000005</v>
      </c>
      <c r="H93" s="304">
        <v>0</v>
      </c>
      <c r="I93" s="243"/>
    </row>
    <row r="94" spans="1:9" ht="12.75">
      <c r="A94" s="70" t="s">
        <v>898</v>
      </c>
      <c r="B94" s="106">
        <v>6171</v>
      </c>
      <c r="C94" s="302">
        <v>0</v>
      </c>
      <c r="D94" s="306">
        <v>50</v>
      </c>
      <c r="E94" s="303">
        <v>55219.5</v>
      </c>
      <c r="F94" s="302">
        <v>0</v>
      </c>
      <c r="G94" s="4">
        <f t="shared" si="1"/>
        <v>55219.5</v>
      </c>
      <c r="H94" s="80">
        <v>0</v>
      </c>
      <c r="I94" s="243"/>
    </row>
    <row r="95" spans="1:9" ht="12.75">
      <c r="A95" s="70" t="s">
        <v>899</v>
      </c>
      <c r="B95" s="106">
        <v>6171</v>
      </c>
      <c r="C95" s="302">
        <v>0</v>
      </c>
      <c r="D95" s="306">
        <v>88</v>
      </c>
      <c r="E95" s="303">
        <v>0</v>
      </c>
      <c r="F95" s="302">
        <v>0</v>
      </c>
      <c r="G95" s="4">
        <f t="shared" si="1"/>
        <v>0</v>
      </c>
      <c r="H95" s="304">
        <v>0</v>
      </c>
      <c r="I95" s="243"/>
    </row>
    <row r="96" spans="1:9" ht="12.75">
      <c r="A96" s="70" t="s">
        <v>900</v>
      </c>
      <c r="B96" s="106">
        <v>6171</v>
      </c>
      <c r="C96" s="302">
        <v>70</v>
      </c>
      <c r="D96" s="306">
        <v>150</v>
      </c>
      <c r="E96" s="303">
        <v>250686.9</v>
      </c>
      <c r="F96" s="302">
        <v>0</v>
      </c>
      <c r="G96" s="4">
        <f t="shared" si="1"/>
        <v>250686.9</v>
      </c>
      <c r="H96" s="304">
        <v>0</v>
      </c>
      <c r="I96" s="243"/>
    </row>
    <row r="97" spans="1:9" ht="12.75">
      <c r="A97" s="70" t="s">
        <v>901</v>
      </c>
      <c r="B97" s="106">
        <v>6171</v>
      </c>
      <c r="C97" s="302">
        <v>0</v>
      </c>
      <c r="D97" s="306">
        <v>400</v>
      </c>
      <c r="E97" s="303">
        <v>394441</v>
      </c>
      <c r="F97" s="302">
        <v>0</v>
      </c>
      <c r="G97" s="4">
        <f t="shared" si="1"/>
        <v>394441</v>
      </c>
      <c r="H97" s="304">
        <v>0</v>
      </c>
      <c r="I97" s="243"/>
    </row>
    <row r="98" spans="1:9" ht="12.75">
      <c r="A98" s="70" t="s">
        <v>902</v>
      </c>
      <c r="B98" s="106">
        <v>6171</v>
      </c>
      <c r="C98" s="302">
        <v>0</v>
      </c>
      <c r="D98" s="306">
        <v>149.909</v>
      </c>
      <c r="E98" s="303">
        <v>0</v>
      </c>
      <c r="F98" s="302">
        <v>0</v>
      </c>
      <c r="G98" s="4">
        <f t="shared" si="1"/>
        <v>0</v>
      </c>
      <c r="H98" s="304">
        <v>0</v>
      </c>
      <c r="I98" s="243"/>
    </row>
    <row r="99" spans="1:9" ht="13.5" thickBot="1">
      <c r="A99" s="51" t="s">
        <v>903</v>
      </c>
      <c r="B99" s="108">
        <v>6171</v>
      </c>
      <c r="C99" s="83">
        <v>0</v>
      </c>
      <c r="D99" s="259">
        <v>293.2</v>
      </c>
      <c r="E99" s="206">
        <v>292815.2</v>
      </c>
      <c r="F99" s="83">
        <v>0</v>
      </c>
      <c r="G99" s="4">
        <f t="shared" si="1"/>
        <v>292815.2</v>
      </c>
      <c r="H99" s="84">
        <v>0</v>
      </c>
      <c r="I99" s="243"/>
    </row>
    <row r="100" spans="1:9" ht="13.5" thickBot="1">
      <c r="A100" s="202" t="s">
        <v>904</v>
      </c>
      <c r="B100" s="203"/>
      <c r="C100" s="118">
        <f aca="true" t="shared" si="2" ref="C100:H100">SUM(C9:C99)</f>
        <v>88813</v>
      </c>
      <c r="D100" s="256">
        <f t="shared" si="2"/>
        <v>209468.56400000004</v>
      </c>
      <c r="E100" s="118">
        <f t="shared" si="2"/>
        <v>179490283.87999997</v>
      </c>
      <c r="F100" s="118">
        <f t="shared" si="2"/>
        <v>19327831.220000003</v>
      </c>
      <c r="G100" s="118">
        <f t="shared" si="2"/>
        <v>69155667.66000003</v>
      </c>
      <c r="H100" s="118">
        <f t="shared" si="2"/>
        <v>91006785</v>
      </c>
      <c r="I100" s="305"/>
    </row>
    <row r="101" spans="1:9" ht="13.5" thickBot="1">
      <c r="A101" s="260"/>
      <c r="B101" s="261"/>
      <c r="C101" s="262"/>
      <c r="D101" s="263"/>
      <c r="E101" s="262"/>
      <c r="F101" s="262"/>
      <c r="G101" s="262"/>
      <c r="H101" s="262"/>
      <c r="I101" s="243"/>
    </row>
    <row r="102" spans="1:9" ht="12.75">
      <c r="A102" s="309" t="s">
        <v>916</v>
      </c>
      <c r="B102" s="271"/>
      <c r="C102" s="112" t="s">
        <v>134</v>
      </c>
      <c r="D102" s="272" t="s">
        <v>1</v>
      </c>
      <c r="E102" s="112" t="s">
        <v>421</v>
      </c>
      <c r="F102" s="112" t="s">
        <v>422</v>
      </c>
      <c r="G102" s="112"/>
      <c r="H102" s="273"/>
      <c r="I102" s="243"/>
    </row>
    <row r="103" spans="1:9" ht="13.5" thickBot="1">
      <c r="A103" s="311"/>
      <c r="B103" s="274" t="s">
        <v>61</v>
      </c>
      <c r="C103" s="128" t="s">
        <v>135</v>
      </c>
      <c r="D103" s="275" t="s">
        <v>2</v>
      </c>
      <c r="E103" s="128" t="s">
        <v>3</v>
      </c>
      <c r="F103" s="128" t="s">
        <v>5</v>
      </c>
      <c r="G103" s="128" t="s">
        <v>6</v>
      </c>
      <c r="H103" s="276" t="s">
        <v>7</v>
      </c>
      <c r="I103" s="243"/>
    </row>
    <row r="104" spans="1:9" ht="13.5" thickBot="1">
      <c r="A104" s="277" t="s">
        <v>906</v>
      </c>
      <c r="B104" s="278"/>
      <c r="C104" s="113" t="s">
        <v>566</v>
      </c>
      <c r="D104" s="279" t="s">
        <v>566</v>
      </c>
      <c r="E104" s="113" t="s">
        <v>567</v>
      </c>
      <c r="F104" s="113" t="s">
        <v>567</v>
      </c>
      <c r="G104" s="113" t="s">
        <v>567</v>
      </c>
      <c r="H104" s="280" t="s">
        <v>567</v>
      </c>
      <c r="I104" s="243"/>
    </row>
    <row r="105" spans="1:8" ht="13.5" thickBot="1">
      <c r="A105" s="61"/>
      <c r="B105" s="107"/>
      <c r="C105" s="2"/>
      <c r="D105" s="257"/>
      <c r="E105" s="130"/>
      <c r="F105" s="2"/>
      <c r="G105" s="2"/>
      <c r="H105" s="28"/>
    </row>
    <row r="106" spans="1:8" ht="12.75">
      <c r="A106" s="81" t="s">
        <v>910</v>
      </c>
      <c r="B106" s="307">
        <v>2143</v>
      </c>
      <c r="C106" s="267">
        <v>0</v>
      </c>
      <c r="D106" s="268">
        <v>11</v>
      </c>
      <c r="E106" s="269">
        <v>10470.1</v>
      </c>
      <c r="F106" s="267">
        <v>0</v>
      </c>
      <c r="G106" s="41">
        <f>SUM(E106-F106)</f>
        <v>10470.1</v>
      </c>
      <c r="H106" s="270">
        <v>0</v>
      </c>
    </row>
    <row r="107" spans="1:255" s="242" customFormat="1" ht="12.75">
      <c r="A107" s="66" t="s">
        <v>402</v>
      </c>
      <c r="B107" s="104">
        <v>2212</v>
      </c>
      <c r="C107" s="3">
        <v>3872</v>
      </c>
      <c r="D107" s="264">
        <v>6402.5</v>
      </c>
      <c r="E107" s="120">
        <v>6321599.35</v>
      </c>
      <c r="F107" s="3">
        <v>0</v>
      </c>
      <c r="G107" s="3">
        <f>SUM(E107-F107)</f>
        <v>6321599.35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6" t="s">
        <v>645</v>
      </c>
      <c r="B108" s="104">
        <v>2223</v>
      </c>
      <c r="C108" s="3">
        <v>0</v>
      </c>
      <c r="D108" s="264">
        <v>0</v>
      </c>
      <c r="E108" s="120">
        <v>6733</v>
      </c>
      <c r="F108" s="3">
        <v>0</v>
      </c>
      <c r="G108" s="7">
        <f>SUM(E108-F108)</f>
        <v>6733</v>
      </c>
      <c r="H108" s="30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646</v>
      </c>
      <c r="B109" s="105">
        <v>2229</v>
      </c>
      <c r="C109" s="4">
        <v>243.7</v>
      </c>
      <c r="D109" s="254">
        <v>258.3</v>
      </c>
      <c r="E109" s="116">
        <v>120156</v>
      </c>
      <c r="F109" s="4">
        <v>0</v>
      </c>
      <c r="G109" s="4">
        <f aca="true" t="shared" si="3" ref="G109:G128">SUM(E109-F109)</f>
        <v>120156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730</v>
      </c>
      <c r="B110" s="105">
        <v>2321</v>
      </c>
      <c r="C110" s="4">
        <v>0</v>
      </c>
      <c r="D110" s="254">
        <v>150</v>
      </c>
      <c r="E110" s="116">
        <v>0</v>
      </c>
      <c r="F110" s="4">
        <v>0</v>
      </c>
      <c r="G110" s="4">
        <f t="shared" si="3"/>
        <v>0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301</v>
      </c>
      <c r="B111" s="105">
        <v>3111</v>
      </c>
      <c r="C111" s="4">
        <v>1817</v>
      </c>
      <c r="D111" s="254">
        <v>4171.465</v>
      </c>
      <c r="E111" s="116">
        <v>3478290.13</v>
      </c>
      <c r="F111" s="4">
        <v>104465</v>
      </c>
      <c r="G111" s="4">
        <f t="shared" si="3"/>
        <v>3373825.13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302</v>
      </c>
      <c r="B112" s="105">
        <v>3113</v>
      </c>
      <c r="C112" s="4">
        <v>2449</v>
      </c>
      <c r="D112" s="254">
        <v>2449</v>
      </c>
      <c r="E112" s="116">
        <v>1276640.79</v>
      </c>
      <c r="F112" s="4">
        <v>0</v>
      </c>
      <c r="G112" s="4">
        <f t="shared" si="3"/>
        <v>1276640.79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907</v>
      </c>
      <c r="B113" s="105">
        <v>3319</v>
      </c>
      <c r="C113" s="4">
        <v>0</v>
      </c>
      <c r="D113" s="254">
        <v>0</v>
      </c>
      <c r="E113" s="116">
        <v>60</v>
      </c>
      <c r="F113" s="4">
        <v>0</v>
      </c>
      <c r="G113" s="4">
        <f t="shared" si="3"/>
        <v>60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407</v>
      </c>
      <c r="B114" s="105">
        <v>3322</v>
      </c>
      <c r="C114" s="4">
        <v>0</v>
      </c>
      <c r="D114" s="254">
        <v>943.583</v>
      </c>
      <c r="E114" s="116">
        <v>771013</v>
      </c>
      <c r="F114" s="4">
        <v>158000</v>
      </c>
      <c r="G114" s="4">
        <f t="shared" si="3"/>
        <v>613013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408</v>
      </c>
      <c r="B115" s="105">
        <v>3341</v>
      </c>
      <c r="C115" s="4">
        <v>30</v>
      </c>
      <c r="D115" s="254">
        <v>30</v>
      </c>
      <c r="E115" s="116">
        <v>0</v>
      </c>
      <c r="F115" s="4">
        <v>0</v>
      </c>
      <c r="G115" s="4">
        <f t="shared" si="3"/>
        <v>0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409</v>
      </c>
      <c r="B116" s="105">
        <v>3392</v>
      </c>
      <c r="C116" s="4">
        <v>0</v>
      </c>
      <c r="D116" s="254">
        <v>3352.5</v>
      </c>
      <c r="E116" s="116">
        <v>1764002.77</v>
      </c>
      <c r="F116" s="4">
        <v>0</v>
      </c>
      <c r="G116" s="4">
        <f t="shared" si="3"/>
        <v>1764002.77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410</v>
      </c>
      <c r="B117" s="105">
        <v>3412</v>
      </c>
      <c r="C117" s="4">
        <v>1089</v>
      </c>
      <c r="D117" s="254">
        <v>3214</v>
      </c>
      <c r="E117" s="116">
        <v>2159005.64</v>
      </c>
      <c r="F117" s="4">
        <v>0</v>
      </c>
      <c r="G117" s="4">
        <f t="shared" si="3"/>
        <v>2159005.64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411</v>
      </c>
      <c r="B118" s="105">
        <v>3429</v>
      </c>
      <c r="C118" s="4">
        <v>303</v>
      </c>
      <c r="D118" s="254">
        <v>323</v>
      </c>
      <c r="E118" s="116">
        <v>301479.2</v>
      </c>
      <c r="F118" s="4">
        <v>0</v>
      </c>
      <c r="G118" s="4">
        <f t="shared" si="3"/>
        <v>301479.2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412</v>
      </c>
      <c r="B119" s="105">
        <v>3631</v>
      </c>
      <c r="C119" s="4">
        <v>726</v>
      </c>
      <c r="D119" s="254">
        <v>1233</v>
      </c>
      <c r="E119" s="116">
        <v>869568.95</v>
      </c>
      <c r="F119" s="4">
        <v>0</v>
      </c>
      <c r="G119" s="4">
        <f t="shared" si="3"/>
        <v>869568.95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242" customFormat="1" ht="12.75">
      <c r="A120" s="68" t="s">
        <v>413</v>
      </c>
      <c r="B120" s="105">
        <v>3632</v>
      </c>
      <c r="C120" s="4">
        <v>1452</v>
      </c>
      <c r="D120" s="254">
        <v>2462</v>
      </c>
      <c r="E120" s="116">
        <v>1716213.9</v>
      </c>
      <c r="F120" s="4">
        <v>0</v>
      </c>
      <c r="G120" s="4">
        <f t="shared" si="3"/>
        <v>1716213.9</v>
      </c>
      <c r="H120" s="32"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8" ht="12.75">
      <c r="A121" s="68" t="s">
        <v>414</v>
      </c>
      <c r="B121" s="105">
        <v>3639</v>
      </c>
      <c r="C121" s="4">
        <v>354</v>
      </c>
      <c r="D121" s="254">
        <v>579</v>
      </c>
      <c r="E121" s="116">
        <v>165095.58</v>
      </c>
      <c r="F121" s="4">
        <v>0</v>
      </c>
      <c r="G121" s="4">
        <f t="shared" si="3"/>
        <v>165095.58</v>
      </c>
      <c r="H121" s="32">
        <v>0</v>
      </c>
    </row>
    <row r="122" spans="1:8" ht="12.75">
      <c r="A122" s="68" t="s">
        <v>733</v>
      </c>
      <c r="B122" s="105">
        <v>3725</v>
      </c>
      <c r="C122" s="4">
        <v>200</v>
      </c>
      <c r="D122" s="254">
        <v>200</v>
      </c>
      <c r="E122" s="116">
        <v>97708</v>
      </c>
      <c r="F122" s="4">
        <v>0</v>
      </c>
      <c r="G122" s="4">
        <f t="shared" si="3"/>
        <v>97708</v>
      </c>
      <c r="H122" s="32">
        <v>0</v>
      </c>
    </row>
    <row r="123" spans="1:8" ht="12.75">
      <c r="A123" s="68" t="s">
        <v>908</v>
      </c>
      <c r="B123" s="105">
        <v>3727</v>
      </c>
      <c r="C123" s="4">
        <v>0</v>
      </c>
      <c r="D123" s="254">
        <v>300</v>
      </c>
      <c r="E123" s="116">
        <v>0</v>
      </c>
      <c r="F123" s="4">
        <v>0</v>
      </c>
      <c r="G123" s="4">
        <f>SUM(E123-F123)</f>
        <v>0</v>
      </c>
      <c r="H123" s="32">
        <v>0</v>
      </c>
    </row>
    <row r="124" spans="1:8" ht="12.75">
      <c r="A124" s="68" t="s">
        <v>416</v>
      </c>
      <c r="B124" s="105">
        <v>3745</v>
      </c>
      <c r="C124" s="4">
        <v>5944</v>
      </c>
      <c r="D124" s="254">
        <v>8073.7</v>
      </c>
      <c r="E124" s="116">
        <v>3541827.92</v>
      </c>
      <c r="F124" s="4">
        <v>0</v>
      </c>
      <c r="G124" s="4">
        <f t="shared" si="3"/>
        <v>3541827.92</v>
      </c>
      <c r="H124" s="32">
        <v>0</v>
      </c>
    </row>
    <row r="125" spans="1:8" ht="12.75">
      <c r="A125" s="68" t="s">
        <v>417</v>
      </c>
      <c r="B125" s="105">
        <v>5311</v>
      </c>
      <c r="C125" s="4">
        <v>20</v>
      </c>
      <c r="D125" s="254">
        <v>20</v>
      </c>
      <c r="E125" s="116">
        <v>958</v>
      </c>
      <c r="F125" s="4">
        <v>0</v>
      </c>
      <c r="G125" s="4">
        <f t="shared" si="3"/>
        <v>958</v>
      </c>
      <c r="H125" s="32">
        <v>0</v>
      </c>
    </row>
    <row r="126" spans="1:8" ht="12.75">
      <c r="A126" s="68" t="s">
        <v>909</v>
      </c>
      <c r="B126" s="105">
        <v>5399</v>
      </c>
      <c r="C126" s="4">
        <v>0</v>
      </c>
      <c r="D126" s="254">
        <v>0</v>
      </c>
      <c r="E126" s="116">
        <v>17257</v>
      </c>
      <c r="F126" s="4">
        <v>0</v>
      </c>
      <c r="G126" s="4">
        <f t="shared" si="3"/>
        <v>17257</v>
      </c>
      <c r="H126" s="32">
        <v>0</v>
      </c>
    </row>
    <row r="127" spans="1:8" ht="12.75">
      <c r="A127" s="68" t="s">
        <v>418</v>
      </c>
      <c r="B127" s="105">
        <v>5512</v>
      </c>
      <c r="C127" s="4">
        <v>80</v>
      </c>
      <c r="D127" s="254">
        <v>90.5</v>
      </c>
      <c r="E127" s="116">
        <v>138570.01</v>
      </c>
      <c r="F127" s="4">
        <v>31500</v>
      </c>
      <c r="G127" s="4">
        <f t="shared" si="3"/>
        <v>107070.01000000001</v>
      </c>
      <c r="H127" s="32">
        <v>0</v>
      </c>
    </row>
    <row r="128" spans="1:8" ht="13.5" thickBot="1">
      <c r="A128" s="68" t="s">
        <v>419</v>
      </c>
      <c r="B128" s="105">
        <v>6171</v>
      </c>
      <c r="C128" s="4">
        <v>515</v>
      </c>
      <c r="D128" s="254">
        <v>1051.474</v>
      </c>
      <c r="E128" s="116">
        <v>593715.51</v>
      </c>
      <c r="F128" s="4">
        <v>0</v>
      </c>
      <c r="G128" s="4">
        <f t="shared" si="3"/>
        <v>593715.51</v>
      </c>
      <c r="H128" s="32">
        <v>0</v>
      </c>
    </row>
    <row r="129" spans="1:9" ht="13.5" thickBot="1">
      <c r="A129" s="202" t="s">
        <v>914</v>
      </c>
      <c r="B129" s="203"/>
      <c r="C129" s="256">
        <f aca="true" t="shared" si="4" ref="C129:H129">SUM(C106:C128)</f>
        <v>19094.7</v>
      </c>
      <c r="D129" s="256">
        <f t="shared" si="4"/>
        <v>35315.022</v>
      </c>
      <c r="E129" s="256">
        <f t="shared" si="4"/>
        <v>23350364.849999994</v>
      </c>
      <c r="F129" s="256">
        <f t="shared" si="4"/>
        <v>293965</v>
      </c>
      <c r="G129" s="256">
        <f t="shared" si="4"/>
        <v>23056399.849999994</v>
      </c>
      <c r="H129" s="256">
        <f t="shared" si="4"/>
        <v>0</v>
      </c>
      <c r="I129" s="243"/>
    </row>
    <row r="133" ht="12.75">
      <c r="A133" t="s">
        <v>911</v>
      </c>
    </row>
  </sheetData>
  <sheetProtection/>
  <mergeCells count="3">
    <mergeCell ref="A4:A5"/>
    <mergeCell ref="A102:A103"/>
    <mergeCell ref="G1:H1"/>
  </mergeCells>
  <printOptions/>
  <pageMargins left="0.7" right="0.7" top="0.787401575" bottom="0.787401575" header="0.3" footer="0.3"/>
  <pageSetup horizontalDpi="600" verticalDpi="600" orientation="landscape" paperSize="9" scale="76" r:id="rId1"/>
  <rowBreaks count="1" manualBreakCount="1">
    <brk id="54" max="255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4:C31"/>
  <sheetViews>
    <sheetView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25.75390625" style="92" customWidth="1"/>
    <col min="2" max="3" width="25.75390625" style="282" customWidth="1"/>
  </cols>
  <sheetData>
    <row r="4" spans="1:3" ht="23.25">
      <c r="A4" s="314" t="s">
        <v>913</v>
      </c>
      <c r="B4" s="314"/>
      <c r="C4" s="314"/>
    </row>
    <row r="9" spans="1:3" ht="15" customHeight="1">
      <c r="A9" s="313" t="s">
        <v>819</v>
      </c>
      <c r="B9" s="313"/>
      <c r="C9" s="313"/>
    </row>
    <row r="10" ht="15" customHeight="1" thickBot="1"/>
    <row r="11" spans="1:3" s="48" customFormat="1" ht="15" customHeight="1">
      <c r="A11" s="315" t="s">
        <v>820</v>
      </c>
      <c r="B11" s="281" t="s">
        <v>821</v>
      </c>
      <c r="C11" s="281" t="s">
        <v>822</v>
      </c>
    </row>
    <row r="12" spans="1:3" s="48" customFormat="1" ht="15" customHeight="1" thickBot="1">
      <c r="A12" s="316"/>
      <c r="B12" s="284" t="s">
        <v>823</v>
      </c>
      <c r="C12" s="284" t="s">
        <v>824</v>
      </c>
    </row>
    <row r="13" spans="1:3" ht="15" customHeight="1">
      <c r="A13" s="285">
        <v>2003</v>
      </c>
      <c r="B13" s="286">
        <v>98825000</v>
      </c>
      <c r="C13" s="287"/>
    </row>
    <row r="14" spans="1:3" ht="15" customHeight="1">
      <c r="A14" s="288">
        <v>2004</v>
      </c>
      <c r="B14" s="283">
        <v>100133000</v>
      </c>
      <c r="C14" s="289"/>
    </row>
    <row r="15" spans="1:3" ht="15" customHeight="1">
      <c r="A15" s="288">
        <v>2005</v>
      </c>
      <c r="B15" s="283">
        <v>89936000</v>
      </c>
      <c r="C15" s="289"/>
    </row>
    <row r="16" spans="1:3" ht="15" customHeight="1">
      <c r="A16" s="288">
        <v>2006</v>
      </c>
      <c r="B16" s="283">
        <f>SUM('2006'!E95)</f>
        <v>59108176.22</v>
      </c>
      <c r="C16" s="289"/>
    </row>
    <row r="17" spans="1:3" ht="15" customHeight="1">
      <c r="A17" s="288">
        <v>2007</v>
      </c>
      <c r="B17" s="283">
        <f>SUM('2007'!E91)</f>
        <v>54358427.66</v>
      </c>
      <c r="C17" s="289">
        <f>SUM('2007'!E100)</f>
        <v>14923113.68</v>
      </c>
    </row>
    <row r="18" spans="1:3" ht="15" customHeight="1">
      <c r="A18" s="288">
        <v>2008</v>
      </c>
      <c r="B18" s="283">
        <f>SUM('2008'!E110)</f>
        <v>53871459.8</v>
      </c>
      <c r="C18" s="289">
        <f>SUM('2008'!E145)</f>
        <v>16556347.379999999</v>
      </c>
    </row>
    <row r="19" spans="1:3" ht="15" customHeight="1">
      <c r="A19" s="288">
        <v>2009</v>
      </c>
      <c r="B19" s="283">
        <f>SUM('2009'!E86)</f>
        <v>65158751.5</v>
      </c>
      <c r="C19" s="289">
        <f>SUM('2009'!E118)</f>
        <v>34758218.63</v>
      </c>
    </row>
    <row r="20" spans="1:3" ht="15" customHeight="1">
      <c r="A20" s="288">
        <v>2010</v>
      </c>
      <c r="B20" s="283">
        <f>SUM('2010'!E90)</f>
        <v>45805178.37</v>
      </c>
      <c r="C20" s="289">
        <f>SUM('2010'!E121)</f>
        <v>25557741.59</v>
      </c>
    </row>
    <row r="21" spans="1:3" ht="15" customHeight="1">
      <c r="A21" s="288">
        <v>2011</v>
      </c>
      <c r="B21" s="283">
        <f>SUM('2011'!E95)</f>
        <v>84495987.6</v>
      </c>
      <c r="C21" s="289">
        <f>SUM('2011'!E125)</f>
        <v>18647411.1</v>
      </c>
    </row>
    <row r="22" spans="1:3" ht="15" customHeight="1">
      <c r="A22" s="288">
        <v>2012</v>
      </c>
      <c r="B22" s="283">
        <f>SUM('2012'!E100)</f>
        <v>67577330.6</v>
      </c>
      <c r="C22" s="289">
        <f>SUM('2012'!E125)</f>
        <v>20320347.660000004</v>
      </c>
    </row>
    <row r="23" spans="1:3" ht="15" customHeight="1">
      <c r="A23" s="288">
        <v>2013</v>
      </c>
      <c r="B23" s="283">
        <f>SUM('2013'!E90)</f>
        <v>42998990.04999999</v>
      </c>
      <c r="C23" s="289">
        <f>SUM('2013'!E119)</f>
        <v>32908380.44</v>
      </c>
    </row>
    <row r="24" spans="1:3" ht="15" customHeight="1" thickBot="1">
      <c r="A24" s="290">
        <v>2014</v>
      </c>
      <c r="B24" s="291">
        <f>SUM('2014'!E100)</f>
        <v>179490283.87999997</v>
      </c>
      <c r="C24" s="292">
        <f>SUM('2014'!E129)</f>
        <v>23350364.849999994</v>
      </c>
    </row>
    <row r="25" spans="1:3" ht="13.5" thickBot="1">
      <c r="A25" s="293" t="s">
        <v>912</v>
      </c>
      <c r="B25" s="294">
        <f>SUM(B13:B24)</f>
        <v>941758585.68</v>
      </c>
      <c r="C25" s="295">
        <f>SUM(C13:C24)</f>
        <v>187021925.32999998</v>
      </c>
    </row>
    <row r="26" spans="1:3" ht="15" customHeight="1" thickBot="1">
      <c r="A26" s="298"/>
      <c r="B26" s="296"/>
      <c r="C26" s="299"/>
    </row>
    <row r="27" spans="1:3" ht="15" customHeight="1" thickBot="1">
      <c r="A27" s="297" t="s">
        <v>826</v>
      </c>
      <c r="B27" s="294">
        <f>SUM(B25/12)</f>
        <v>78479882.14</v>
      </c>
      <c r="C27" s="295">
        <f>SUM(C25/8)</f>
        <v>23377740.666249998</v>
      </c>
    </row>
    <row r="28" spans="1:3" s="111" customFormat="1" ht="15" customHeight="1">
      <c r="A28" s="300"/>
      <c r="B28" s="301"/>
      <c r="C28" s="301"/>
    </row>
    <row r="29" spans="1:3" s="111" customFormat="1" ht="15" customHeight="1">
      <c r="A29" s="300"/>
      <c r="B29" s="301"/>
      <c r="C29" s="301"/>
    </row>
    <row r="30" spans="1:3" s="111" customFormat="1" ht="15" customHeight="1">
      <c r="A30" s="300"/>
      <c r="B30" s="301"/>
      <c r="C30" s="301"/>
    </row>
    <row r="31" spans="1:3" s="111" customFormat="1" ht="15" customHeight="1">
      <c r="A31" s="300"/>
      <c r="B31" s="301"/>
      <c r="C31" s="301"/>
    </row>
    <row r="32" ht="15" customHeight="1"/>
    <row r="33" ht="15" customHeight="1"/>
    <row r="34" ht="15" customHeight="1"/>
    <row r="35" ht="15" customHeight="1"/>
  </sheetData>
  <sheetProtection/>
  <mergeCells count="3">
    <mergeCell ref="A9:C9"/>
    <mergeCell ref="A4:C4"/>
    <mergeCell ref="A11:A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7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58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64">
      <selection activeCell="C5" sqref="C5:H5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2" horizontalDpi="600" verticalDpi="600" orientation="landscape" paperSize="9" scale="86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9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24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91">
      <selection activeCell="C5" sqref="C5:H5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6">
      <selection activeCell="C5" sqref="C5:H5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31">
      <selection activeCell="A1" sqref="A1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2015-05-25T12:06:26Z</cp:lastPrinted>
  <dcterms:created xsi:type="dcterms:W3CDTF">1997-01-24T11:07:25Z</dcterms:created>
  <dcterms:modified xsi:type="dcterms:W3CDTF">2015-05-25T12:07:54Z</dcterms:modified>
  <cp:category/>
  <cp:version/>
  <cp:contentType/>
  <cp:contentStatus/>
</cp:coreProperties>
</file>