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0" yWindow="255" windowWidth="9420" windowHeight="4380" activeTab="0"/>
  </bookViews>
  <sheets>
    <sheet name="Finanční vypořádání 2014" sheetId="1" r:id="rId1"/>
    <sheet name="Investice 2015" sheetId="2" r:id="rId2"/>
    <sheet name="List4" sheetId="3" r:id="rId3"/>
  </sheets>
  <definedNames/>
  <calcPr fullCalcOnLoad="1"/>
</workbook>
</file>

<file path=xl/sharedStrings.xml><?xml version="1.0" encoding="utf-8"?>
<sst xmlns="http://schemas.openxmlformats.org/spreadsheetml/2006/main" count="249" uniqueCount="196">
  <si>
    <t>Poznámka</t>
  </si>
  <si>
    <t xml:space="preserve">Odbor výstavby: </t>
  </si>
  <si>
    <t>Odbor finanční:</t>
  </si>
  <si>
    <t xml:space="preserve"> - rezerva m.č. Mostiště - převod nevyčerp. FP z minulých let</t>
  </si>
  <si>
    <t xml:space="preserve"> - rezerva m.č. Lhotky - převod nevyčerp. FP z minulých let</t>
  </si>
  <si>
    <t xml:space="preserve"> - rezerva m.č. Hrbov - převod nevyčerp. FP z minulých let</t>
  </si>
  <si>
    <t xml:space="preserve"> - rezerva m.č. Olší - převod nevyčerp. FP z minulých let</t>
  </si>
  <si>
    <t>Odbor životního prostředí:</t>
  </si>
  <si>
    <t>Odbor správní:</t>
  </si>
  <si>
    <t>odhad - bude upřesněno</t>
  </si>
  <si>
    <t>po zpracování rozborů m.č.</t>
  </si>
  <si>
    <t>(příp.rozdíl dofinanc.z neúč.R)</t>
  </si>
  <si>
    <t>§ 3725</t>
  </si>
  <si>
    <t>§ 3745</t>
  </si>
  <si>
    <t>§ 3113</t>
  </si>
  <si>
    <t>Parkoviště Čechovy Sady</t>
  </si>
  <si>
    <t>Zpracovala: Pavla Pólová</t>
  </si>
  <si>
    <t>Mezisoučet</t>
  </si>
  <si>
    <t>I.</t>
  </si>
  <si>
    <t>II.</t>
  </si>
  <si>
    <t>§ 3111</t>
  </si>
  <si>
    <t>§ 3639</t>
  </si>
  <si>
    <t>§ 2212</t>
  </si>
  <si>
    <t>§ 3392</t>
  </si>
  <si>
    <t>§ 6171</t>
  </si>
  <si>
    <t>§ 6409</t>
  </si>
  <si>
    <t>§ 3412</t>
  </si>
  <si>
    <t>§ 3631</t>
  </si>
  <si>
    <t>§ 2321</t>
  </si>
  <si>
    <t>§ 2310</t>
  </si>
  <si>
    <t>§ 3633</t>
  </si>
  <si>
    <t>Převod neprofinancovaných závazků z r. 2014</t>
  </si>
  <si>
    <t xml:space="preserve"> odměna za třídění odpadu - EKO-KOM</t>
  </si>
  <si>
    <t xml:space="preserve"> údržba zeleně - převod FP z r. 2014</t>
  </si>
  <si>
    <t xml:space="preserve"> regenerace zeleně Olší - předfinancování podílu k dotaci</t>
  </si>
  <si>
    <t>§ 3792</t>
  </si>
  <si>
    <t xml:space="preserve"> ekologic.výchova a osvěta - neprofin.služby z r. 2014</t>
  </si>
  <si>
    <t>§ 3322</t>
  </si>
  <si>
    <t xml:space="preserve"> oprava kašny na Náměstí</t>
  </si>
  <si>
    <t xml:space="preserve"> obnova dětského hřiště ul. Čermákova</t>
  </si>
  <si>
    <t xml:space="preserve"> realizace úspor (zateplení) ZŠ Sokolovská</t>
  </si>
  <si>
    <t xml:space="preserve"> realizace úspor (zateplení) MŠ Sportovní</t>
  </si>
  <si>
    <t xml:space="preserve"> realizace úspor (zateplení) MŠ Nad Plovárnou</t>
  </si>
  <si>
    <t xml:space="preserve"> regenerace hřiště u ZŠ Oslavická</t>
  </si>
  <si>
    <t xml:space="preserve"> okružní křižovatka II/602 východ</t>
  </si>
  <si>
    <t xml:space="preserve"> JC - rekonstrukce sálu (autorský dozor)</t>
  </si>
  <si>
    <t xml:space="preserve"> oprava komunikace Polní, Nová Říše (nákl.hrazené městem)</t>
  </si>
  <si>
    <t xml:space="preserve"> výměna oken v budově č. 27 Náměstí</t>
  </si>
  <si>
    <t>§ 5512</t>
  </si>
  <si>
    <t xml:space="preserve"> dveře hasičská zbrojnice (SOD Window Holding a.s.)</t>
  </si>
  <si>
    <t xml:space="preserve"> - z toho:  komunikace</t>
  </si>
  <si>
    <t xml:space="preserve"> dokončení infrastruktury pro 4 RD Hliniště :  celkem 1.100.000,- Kč</t>
  </si>
  <si>
    <t xml:space="preserve">               vodovod</t>
  </si>
  <si>
    <t xml:space="preserve">               kanalizace</t>
  </si>
  <si>
    <t xml:space="preserve">               plynovod</t>
  </si>
  <si>
    <t xml:space="preserve">               veřejné osvětlení</t>
  </si>
  <si>
    <t xml:space="preserve"> dokončení opravy ul. Družstevní - komunikace</t>
  </si>
  <si>
    <t xml:space="preserve"> dokončení opravy ul. Družstevní - veřejné osvětlení</t>
  </si>
  <si>
    <t xml:space="preserve"> dveře hasičská zbrojnice II. (SOSD Window Holding, a.s.)</t>
  </si>
  <si>
    <t xml:space="preserve"> Metropolitní síť 2014 - připojení nových koncových bodů</t>
  </si>
  <si>
    <r>
      <t xml:space="preserve"> </t>
    </r>
    <r>
      <rPr>
        <sz val="9"/>
        <rFont val="Arial CE"/>
        <family val="0"/>
      </rPr>
      <t>Vzdělávání v ICT Velké Meziříčí</t>
    </r>
  </si>
  <si>
    <t xml:space="preserve"> rozšíření síť.služeb metropolit.sítě VM (sml.Kraj Vysočina)</t>
  </si>
  <si>
    <t xml:space="preserve"> Výzva č. 77 - Centrum zaměstnanosti mikroregionu ORG. 55</t>
  </si>
  <si>
    <t xml:space="preserve"> Projekt "standardizace org. SPOD MÚ ORP Velké Meziříčí ORG. 107</t>
  </si>
  <si>
    <t xml:space="preserve"> Výzva č. 69 Vzdělávání zaměstnanců MěÚ VM ORG: 54</t>
  </si>
  <si>
    <t xml:space="preserve"> Program Erasmus "Mládež v akci" ORG. 114</t>
  </si>
  <si>
    <t xml:space="preserve">  neúčelová rezerva - doplnění (stav k 1.1. = 6.024 tis.Kč)</t>
  </si>
  <si>
    <t xml:space="preserve"> Celkem m.č. = 6 200 tis.Kč</t>
  </si>
  <si>
    <t xml:space="preserve"> Dar Unistav 2014 - veřej.prostranství Mostiště</t>
  </si>
  <si>
    <t xml:space="preserve"> Dar Kraj Vysočina 2014 - odměna za třídění odpadu</t>
  </si>
  <si>
    <t xml:space="preserve"> Dar SATT 2014 - VM kulturní léto 2015</t>
  </si>
  <si>
    <t>§ 3311</t>
  </si>
  <si>
    <r>
      <t xml:space="preserve"> </t>
    </r>
    <r>
      <rPr>
        <sz val="10"/>
        <rFont val="Arial CE"/>
        <family val="0"/>
      </rPr>
      <t>Divadlo Ikaros - nevyčerpaná dotace z r. 2014</t>
    </r>
  </si>
  <si>
    <t>Celkem převod závazků z r. 2014</t>
  </si>
  <si>
    <t>Přebytek FP  k rozdělení do rozpočtu pro rok 2015</t>
  </si>
  <si>
    <t xml:space="preserve"> - rozpočet m.č. Mostiště (dorovnání rozdílu do rozpočtu 2015)</t>
  </si>
  <si>
    <t xml:space="preserve"> - rozpočet m.č. Lhotky (dorovnání rozdílu do rozpočtu 2015)</t>
  </si>
  <si>
    <t xml:space="preserve"> - rozpočet m.č. Hrbov (dorovnání rozdílu do rozpočtu 2015)</t>
  </si>
  <si>
    <t xml:space="preserve"> - rozpočet m.č. Olší (dorovnání rozdílu do rozpočtu 2015)</t>
  </si>
  <si>
    <t>Volné zdroje k rozdělení celkem  v r. 2015</t>
  </si>
  <si>
    <t>Požadavky z volných zdrojů na rok 2015</t>
  </si>
  <si>
    <t>Odbor správní - Integrovaný operační program (výzva 22)</t>
  </si>
  <si>
    <t>Odbor SMB - výkupy pozemků</t>
  </si>
  <si>
    <t>Odbor SMB - rezerva na opravy majetku (doplnění k zákl.rozpočtu)</t>
  </si>
  <si>
    <t>§ 3421</t>
  </si>
  <si>
    <t>§ 3314</t>
  </si>
  <si>
    <t>Městská knihovna - zprac.projektové dokumentace nástavby (NHM)</t>
  </si>
  <si>
    <t>DDM - vybudování dvorního traktu (nákl. hrazené městem)</t>
  </si>
  <si>
    <t>Investice města 2015</t>
  </si>
  <si>
    <t>podíl k žádosti o dotaci (min.50%</t>
  </si>
  <si>
    <t>Příspěvky SVK Žďársko na akce 2015:</t>
  </si>
  <si>
    <t>Vybudování zázemí a šaten fotbal.stadionu Tržiště VM ORG.702</t>
  </si>
  <si>
    <t>Dne: 5.2.2015</t>
  </si>
  <si>
    <t xml:space="preserve"> -příspěvek SVK - rekonstrukce vodovodu ul. Družstevní</t>
  </si>
  <si>
    <t xml:space="preserve"> -příspěvek SVK - rekonstrukce vodovodu ul. Příční, Křižní, K Buči</t>
  </si>
  <si>
    <t xml:space="preserve"> -příspěvek SVK - rekonstrukce kanalizace ul. Příční, Křižní, K Buči</t>
  </si>
  <si>
    <t xml:space="preserve"> -příspěvek SVK - rekonstrukce vodovodu ul. Nová</t>
  </si>
  <si>
    <t xml:space="preserve"> -příspěvek SVK - rekonstrukce kanalizace ul. Nová</t>
  </si>
  <si>
    <t xml:space="preserve"> -příspěvek SVK - rekonstrukce vodovodu ul. Františkov, Nad Pilou</t>
  </si>
  <si>
    <t xml:space="preserve"> -příspěvek SVK - rekonstrukce vodovodu Nad Tratí</t>
  </si>
  <si>
    <t xml:space="preserve"> -příspěvek SVK - rekonstrukce kanalizace Nad Tratí</t>
  </si>
  <si>
    <t xml:space="preserve"> -příspěvek SVK - rekonstrukce kanalizace Fr.Stránecké, Jihlavská</t>
  </si>
  <si>
    <t xml:space="preserve"> -příspěvek SVK - novostavba kanalizace Jircháře</t>
  </si>
  <si>
    <t xml:space="preserve"> -příspěvek SVK - novostavba vodovodu Dolní Radslavice</t>
  </si>
  <si>
    <t>Příspěvky SVK Žďársko na projekty 2015:</t>
  </si>
  <si>
    <t xml:space="preserve"> -příspěvek SVK na PD - rekonstrukce vodovodu ul. Družstevní</t>
  </si>
  <si>
    <t xml:space="preserve"> -příspěvek SVK na PD - rekonstrukce vodovodu Františkov, Nad Pilou</t>
  </si>
  <si>
    <t xml:space="preserve">§ 2310 </t>
  </si>
  <si>
    <t xml:space="preserve"> -příspěvek SVK na PD - rekonstrukce vodovodu Nad Tratí</t>
  </si>
  <si>
    <t xml:space="preserve"> -příspěvek SVK na PD - rekonstrukce kanalizace Nad Tratí</t>
  </si>
  <si>
    <t xml:space="preserve"> -příspěvek SVK na PD - rekonstrukce kanalizace Fr. Stránecké</t>
  </si>
  <si>
    <t xml:space="preserve"> -příspěvek SVK na PD - rekonstrukce vodovodu křiž. Fr. Stránecké</t>
  </si>
  <si>
    <t xml:space="preserve"> -příspěvek SVK na PD - rekonstrukce kanalizace křiž. Fr. Stránecké</t>
  </si>
  <si>
    <t xml:space="preserve"> -příspěvek SVK - rekonstrukce kanalizace Nábřeží (Penny - HAD)</t>
  </si>
  <si>
    <t>Celkem 12 028 000,- Kč</t>
  </si>
  <si>
    <t>celkem 305.000,- Kč</t>
  </si>
  <si>
    <t xml:space="preserve"> Návrh invest. akcí do rozpočtu 2015</t>
  </si>
  <si>
    <t xml:space="preserve">Příspěvek  SVAK rekonstrukce vodovod Družstevní </t>
  </si>
  <si>
    <t>Příspěvek  SVAK rek. voda, kan. Křižní, Příční, K Buči</t>
  </si>
  <si>
    <t>Příspěvek  SVAK rek. voda, kan. Nová</t>
  </si>
  <si>
    <t>Příspěvek SVAK rek. voda Františkov, Nad Pilou</t>
  </si>
  <si>
    <t>Příspěvek  SVAK rek. voda, kanalizace Nad Tratí</t>
  </si>
  <si>
    <t>Příspěvek  SVAK rek. kan.  křižovatka Fr. Stránecké, Jihlavská</t>
  </si>
  <si>
    <t>Příspěvek  SVAK novostavba kan. Jircháře</t>
  </si>
  <si>
    <t>Příspěvek  SVAK novostavba kan. a vody V Potokách</t>
  </si>
  <si>
    <t>Příspěvek  SVAK novostavba vody Dolní Radslavice</t>
  </si>
  <si>
    <t>Příspěvek Svak projekty</t>
  </si>
  <si>
    <t>Příspěvek  SVAK rek. voda, kanaliazace Nad Tratí</t>
  </si>
  <si>
    <t>Příspěvek  SVAK rek. kan. Fr. Stránecké</t>
  </si>
  <si>
    <t>Příspěvek  SVAK rek. kan. a vody  křižovatka Fr. Stránecké</t>
  </si>
  <si>
    <t>Příspěvek SVAK rek. kan. Nábřeží (Penny- HAD)</t>
  </si>
  <si>
    <t>Překladiště skládka TKO</t>
  </si>
  <si>
    <t>Cír. poz.</t>
  </si>
  <si>
    <t>Přechod pro chodce a chodník pneuservis Jihlavská</t>
  </si>
  <si>
    <t>Provizorní parkoviště Svit</t>
  </si>
  <si>
    <t>Plynofikace areálu zdraví</t>
  </si>
  <si>
    <t>Uhřínovská skejtpark odhlučnění</t>
  </si>
  <si>
    <t>Třebíčská okružní křižovatka PD</t>
  </si>
  <si>
    <t>PD Náměstí aktualizace ÚR</t>
  </si>
  <si>
    <t>Urbanistická soutěž Svit (regulační plán)</t>
  </si>
  <si>
    <t>Aktualizace generelu bezbariérových tras</t>
  </si>
  <si>
    <t>Projekt pro ÚR pokračování sídliště Hliniště</t>
  </si>
  <si>
    <t>Projekt pro stavební povolení cyklostezka v centru</t>
  </si>
  <si>
    <t>Studie revitalizace sídliště Nad Gymnáziem, Čechovy sady</t>
  </si>
  <si>
    <t>Oprava atletického oválu (přestříknutí a přelajnování)</t>
  </si>
  <si>
    <t>Výměna povrchu trávník III.generace u III.ZŠ</t>
  </si>
  <si>
    <t>Klimatizace stará radnice</t>
  </si>
  <si>
    <t>Rekonstrukce WC stará radnice</t>
  </si>
  <si>
    <t>Osvětlení K Novému světu v součinnosti s EON</t>
  </si>
  <si>
    <t>Úprava dvora za Spořitelnou PD</t>
  </si>
  <si>
    <t>Heliport</t>
  </si>
  <si>
    <t>Tržiště - zázemí (šatny, atd.)</t>
  </si>
  <si>
    <t>!!!</t>
  </si>
  <si>
    <r>
      <t>tis</t>
    </r>
    <r>
      <rPr>
        <b/>
        <sz val="12"/>
        <color indexed="8"/>
        <rFont val="Arial CE"/>
        <family val="0"/>
      </rPr>
      <t>.</t>
    </r>
    <r>
      <rPr>
        <b/>
        <sz val="12"/>
        <rFont val="Arial CE"/>
        <family val="0"/>
      </rPr>
      <t>Kč</t>
    </r>
  </si>
  <si>
    <t>Součet  - příspěvky  SVAK 2015</t>
  </si>
  <si>
    <t>28.1.2015     ing.Antonín Kozina</t>
  </si>
  <si>
    <t>Celkem investiční akce 2015 - zařazené do rozpočtu (barevné)</t>
  </si>
  <si>
    <t>Celkem plánované akce 2015</t>
  </si>
  <si>
    <t>Finanční vypořádání a rozdělení zdrojů po FV za rok 2014</t>
  </si>
  <si>
    <t>Příloha k ZÚ č. 2</t>
  </si>
  <si>
    <t>Finanční vypořádání a finanční situace obce</t>
  </si>
  <si>
    <t>Kč</t>
  </si>
  <si>
    <t>pozn.</t>
  </si>
  <si>
    <t>1)    Stav finančních prostředků k 31.12.2014</t>
  </si>
  <si>
    <t xml:space="preserve"> - zůstatky účtů 231 k 31.12.2014</t>
  </si>
  <si>
    <t xml:space="preserve"> -FP ke zhodnocení (podílové listy + zajištěné fondy)ČP Invest</t>
  </si>
  <si>
    <t>a)     Příjmy v rámci finančního vypořádání</t>
  </si>
  <si>
    <t xml:space="preserve"> doplatky dotací ze státního rozpočtu</t>
  </si>
  <si>
    <t xml:space="preserve"> aktivní finanční vypořádání s krajem</t>
  </si>
  <si>
    <t xml:space="preserve"> aktivní finanční vypořádání s obcemi . .</t>
  </si>
  <si>
    <t xml:space="preserve"> aktivní finanční vypořádání s PO zřízenými obcí </t>
  </si>
  <si>
    <t xml:space="preserve"> aktivní vypořádání s hosp.činností - převod zisku</t>
  </si>
  <si>
    <t xml:space="preserve"> aktivní vypořádáni se soc.fondem </t>
  </si>
  <si>
    <t xml:space="preserve"> aktivní vypořádání s fondem odpisů</t>
  </si>
  <si>
    <t>b)    Výdaje v rámci finančního vypořádání</t>
  </si>
  <si>
    <t xml:space="preserve"> vratky dotací do státního rozpočtu </t>
  </si>
  <si>
    <t xml:space="preserve"> pasivní finanční vypořádání se SR</t>
  </si>
  <si>
    <t xml:space="preserve"> pasivní finanční vypořádání s obcemi</t>
  </si>
  <si>
    <t xml:space="preserve"> pasivní finanční vypořádání s PO zřízenými obcí </t>
  </si>
  <si>
    <t xml:space="preserve"> pasivní vypořádání s HC</t>
  </si>
  <si>
    <t xml:space="preserve"> pasivní vypořádání se sociálním fondem</t>
  </si>
  <si>
    <t xml:space="preserve"> ostatní výdaje v rámci FV - ze ZBÚ na fond TS</t>
  </si>
  <si>
    <t xml:space="preserve">2)     Zdroje na běžném účtu po FV celkem                                                                  </t>
  </si>
  <si>
    <t>3)     Stavy finančních fondů obce celkem</t>
  </si>
  <si>
    <t>sociální fond</t>
  </si>
  <si>
    <t>fond rozvoje bydlení</t>
  </si>
  <si>
    <t>fond TS+bank.poplatky</t>
  </si>
  <si>
    <t>fond příjmy z pronájmů</t>
  </si>
  <si>
    <t>4)     Stav přijatých nesplac. úvěrů, PV a půjček celkem</t>
  </si>
  <si>
    <t xml:space="preserve"> přijaté úvěry - zůst.nesplacených úvěrů</t>
  </si>
  <si>
    <t>Dyje II + JC</t>
  </si>
  <si>
    <t xml:space="preserve"> přijaté půjčky</t>
  </si>
  <si>
    <t>5)     Stav poskytnutých nesplacených půjček a PV celkem</t>
  </si>
  <si>
    <t xml:space="preserve">poskytnuté přechodné výpomoci      </t>
  </si>
  <si>
    <t>půjčky zaměstnacům (soc.fond)</t>
  </si>
  <si>
    <t>Zdroje na běžném účtu celkem po FV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</si>
</sst>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&quot; &quot;??/16"/>
  </numFmts>
  <fonts count="58">
    <font>
      <sz val="10"/>
      <name val="Arial CE"/>
      <family val="0"/>
    </font>
    <font>
      <b/>
      <sz val="10"/>
      <name val="Arial CE"/>
      <family val="2"/>
    </font>
    <font>
      <i/>
      <sz val="10"/>
      <name val="Arial CE"/>
      <family val="2"/>
    </font>
    <font>
      <b/>
      <i/>
      <sz val="10"/>
      <name val="Arial CE"/>
      <family val="2"/>
    </font>
    <font>
      <b/>
      <i/>
      <sz val="11"/>
      <name val="Arial CE"/>
      <family val="0"/>
    </font>
    <font>
      <b/>
      <i/>
      <u val="single"/>
      <sz val="10"/>
      <name val="Arial CE"/>
      <family val="0"/>
    </font>
    <font>
      <b/>
      <sz val="11"/>
      <name val="Arial CE"/>
      <family val="0"/>
    </font>
    <font>
      <i/>
      <u val="single"/>
      <sz val="10"/>
      <name val="Arial CE"/>
      <family val="0"/>
    </font>
    <font>
      <b/>
      <i/>
      <sz val="12"/>
      <name val="Arial CE"/>
      <family val="0"/>
    </font>
    <font>
      <b/>
      <i/>
      <sz val="14"/>
      <name val="Arial CE"/>
      <family val="0"/>
    </font>
    <font>
      <i/>
      <sz val="9"/>
      <name val="Arial CE"/>
      <family val="0"/>
    </font>
    <font>
      <b/>
      <sz val="12"/>
      <name val="Arial CE"/>
      <family val="2"/>
    </font>
    <font>
      <b/>
      <i/>
      <u val="single"/>
      <sz val="12"/>
      <name val="Arial CE"/>
      <family val="2"/>
    </font>
    <font>
      <b/>
      <i/>
      <sz val="9"/>
      <name val="Arial CE"/>
      <family val="0"/>
    </font>
    <font>
      <sz val="9"/>
      <name val="Arial CE"/>
      <family val="0"/>
    </font>
    <font>
      <sz val="10"/>
      <name val="Arial"/>
      <family val="2"/>
    </font>
    <font>
      <b/>
      <sz val="14"/>
      <name val="Arial CE"/>
      <family val="0"/>
    </font>
    <font>
      <b/>
      <sz val="12"/>
      <color indexed="8"/>
      <name val="Arial CE"/>
      <family val="0"/>
    </font>
    <font>
      <sz val="11"/>
      <name val="Arial CE"/>
      <family val="0"/>
    </font>
    <font>
      <b/>
      <u val="single"/>
      <sz val="12"/>
      <name val="Arial CE"/>
      <family val="2"/>
    </font>
    <font>
      <sz val="12"/>
      <name val="Arial CE"/>
      <family val="0"/>
    </font>
    <font>
      <b/>
      <u val="single"/>
      <sz val="10"/>
      <name val="Arial CE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i/>
      <sz val="10"/>
      <color indexed="10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i/>
      <sz val="10"/>
      <color rgb="FFFF0000"/>
      <name val="Arial CE"/>
      <family val="0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CCFF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7C8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</fills>
  <borders count="5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 style="thin"/>
      <bottom style="medium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thin">
        <color indexed="8"/>
      </right>
      <top style="medium"/>
      <bottom style="thin">
        <color indexed="8"/>
      </bottom>
    </border>
    <border>
      <left style="thin">
        <color indexed="8"/>
      </left>
      <right style="medium"/>
      <top style="medium"/>
      <bottom style="thin">
        <color indexed="8"/>
      </bottom>
    </border>
    <border>
      <left style="medium"/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 style="thin">
        <color indexed="8"/>
      </bottom>
    </border>
    <border>
      <left style="thin">
        <color indexed="8"/>
      </left>
      <right style="medium"/>
      <top style="thin">
        <color indexed="8"/>
      </top>
      <bottom>
        <color indexed="63"/>
      </bottom>
    </border>
    <border>
      <left style="medium"/>
      <right style="thin">
        <color indexed="8"/>
      </right>
      <top/>
      <bottom style="medium"/>
    </border>
    <border>
      <left style="thin">
        <color indexed="8"/>
      </left>
      <right style="thin">
        <color indexed="8"/>
      </right>
      <top/>
      <bottom style="medium"/>
    </border>
    <border>
      <left style="thin">
        <color indexed="8"/>
      </left>
      <right style="medium"/>
      <top/>
      <bottom style="medium"/>
    </border>
    <border>
      <left style="medium"/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>
        <color indexed="8"/>
      </left>
      <right style="medium"/>
      <top style="medium"/>
      <bottom style="medium"/>
    </border>
    <border>
      <left style="medium"/>
      <right>
        <color indexed="63"/>
      </right>
      <top style="thin">
        <color indexed="8"/>
      </top>
      <bottom>
        <color indexed="63"/>
      </bottom>
    </border>
    <border>
      <left style="medium"/>
      <right>
        <color indexed="63"/>
      </right>
      <top/>
      <bottom style="thin">
        <color indexed="8"/>
      </bottom>
    </border>
    <border>
      <left>
        <color indexed="63"/>
      </left>
      <right style="medium"/>
      <top style="thin">
        <color indexed="8"/>
      </top>
      <bottom>
        <color indexed="63"/>
      </bottom>
    </border>
    <border>
      <left>
        <color indexed="63"/>
      </left>
      <right style="medium"/>
      <top/>
      <bottom style="thin">
        <color indexed="8"/>
      </bottom>
    </border>
    <border>
      <left style="medium"/>
      <right>
        <color indexed="63"/>
      </right>
      <top style="medium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>
        <color indexed="8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20" borderId="0" applyNumberFormat="0" applyBorder="0" applyAlignment="0" applyProtection="0"/>
    <xf numFmtId="0" fontId="44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22" borderId="0" applyNumberFormat="0" applyBorder="0" applyAlignment="0" applyProtection="0"/>
    <xf numFmtId="0" fontId="15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50" fillId="0" borderId="7" applyNumberFormat="0" applyFill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165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12" xfId="0" applyBorder="1" applyAlignment="1">
      <alignment/>
    </xf>
    <xf numFmtId="49" fontId="2" fillId="0" borderId="0" xfId="0" applyNumberFormat="1" applyFont="1" applyAlignment="1">
      <alignment/>
    </xf>
    <xf numFmtId="49" fontId="2" fillId="0" borderId="13" xfId="0" applyNumberFormat="1" applyFont="1" applyBorder="1" applyAlignment="1">
      <alignment/>
    </xf>
    <xf numFmtId="49" fontId="2" fillId="0" borderId="14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0" fillId="0" borderId="0" xfId="0" applyNumberFormat="1" applyAlignment="1">
      <alignment horizontal="right"/>
    </xf>
    <xf numFmtId="4" fontId="0" fillId="0" borderId="10" xfId="0" applyNumberFormat="1" applyBorder="1" applyAlignment="1">
      <alignment horizontal="right"/>
    </xf>
    <xf numFmtId="4" fontId="0" fillId="0" borderId="11" xfId="0" applyNumberFormat="1" applyBorder="1" applyAlignment="1">
      <alignment horizontal="right"/>
    </xf>
    <xf numFmtId="4" fontId="0" fillId="0" borderId="0" xfId="0" applyNumberForma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5" fillId="0" borderId="10" xfId="0" applyFont="1" applyBorder="1" applyAlignment="1">
      <alignment/>
    </xf>
    <xf numFmtId="0" fontId="0" fillId="33" borderId="10" xfId="0" applyFill="1" applyBorder="1" applyAlignment="1">
      <alignment/>
    </xf>
    <xf numFmtId="4" fontId="0" fillId="33" borderId="10" xfId="0" applyNumberFormat="1" applyFill="1" applyBorder="1" applyAlignment="1">
      <alignment horizontal="right"/>
    </xf>
    <xf numFmtId="4" fontId="0" fillId="0" borderId="10" xfId="0" applyNumberFormat="1" applyFont="1" applyBorder="1" applyAlignment="1">
      <alignment horizontal="right"/>
    </xf>
    <xf numFmtId="49" fontId="3" fillId="0" borderId="13" xfId="0" applyNumberFormat="1" applyFont="1" applyBorder="1" applyAlignment="1">
      <alignment/>
    </xf>
    <xf numFmtId="49" fontId="2" fillId="0" borderId="13" xfId="0" applyNumberFormat="1" applyFont="1" applyBorder="1" applyAlignment="1">
      <alignment/>
    </xf>
    <xf numFmtId="49" fontId="2" fillId="33" borderId="15" xfId="0" applyNumberFormat="1" applyFont="1" applyFill="1" applyBorder="1" applyAlignment="1">
      <alignment/>
    </xf>
    <xf numFmtId="49" fontId="2" fillId="33" borderId="16" xfId="0" applyNumberFormat="1" applyFont="1" applyFill="1" applyBorder="1" applyAlignment="1">
      <alignment/>
    </xf>
    <xf numFmtId="49" fontId="2" fillId="33" borderId="13" xfId="0" applyNumberFormat="1" applyFont="1" applyFill="1" applyBorder="1" applyAlignment="1">
      <alignment/>
    </xf>
    <xf numFmtId="0" fontId="1" fillId="0" borderId="17" xfId="0" applyFont="1" applyFill="1" applyBorder="1" applyAlignment="1">
      <alignment/>
    </xf>
    <xf numFmtId="4" fontId="1" fillId="0" borderId="17" xfId="0" applyNumberFormat="1" applyFont="1" applyFill="1" applyBorder="1" applyAlignment="1">
      <alignment horizontal="right"/>
    </xf>
    <xf numFmtId="0" fontId="7" fillId="0" borderId="10" xfId="0" applyFont="1" applyBorder="1" applyAlignment="1">
      <alignment/>
    </xf>
    <xf numFmtId="0" fontId="0" fillId="0" borderId="0" xfId="0" applyFont="1" applyBorder="1" applyAlignment="1">
      <alignment/>
    </xf>
    <xf numFmtId="4" fontId="0" fillId="0" borderId="10" xfId="0" applyNumberFormat="1" applyFill="1" applyBorder="1" applyAlignment="1">
      <alignment horizontal="right"/>
    </xf>
    <xf numFmtId="0" fontId="3" fillId="0" borderId="10" xfId="0" applyFont="1" applyBorder="1" applyAlignment="1">
      <alignment/>
    </xf>
    <xf numFmtId="49" fontId="2" fillId="0" borderId="13" xfId="0" applyNumberFormat="1" applyFont="1" applyFill="1" applyBorder="1" applyAlignment="1">
      <alignment/>
    </xf>
    <xf numFmtId="0" fontId="0" fillId="0" borderId="10" xfId="0" applyFill="1" applyBorder="1" applyAlignment="1">
      <alignment/>
    </xf>
    <xf numFmtId="4" fontId="0" fillId="0" borderId="12" xfId="0" applyNumberFormat="1" applyFont="1" applyBorder="1" applyAlignment="1">
      <alignment horizontal="right"/>
    </xf>
    <xf numFmtId="4" fontId="0" fillId="0" borderId="10" xfId="0" applyNumberFormat="1" applyFont="1" applyFill="1" applyBorder="1" applyAlignment="1">
      <alignment horizontal="right"/>
    </xf>
    <xf numFmtId="0" fontId="9" fillId="0" borderId="0" xfId="0" applyFont="1" applyAlignment="1">
      <alignment/>
    </xf>
    <xf numFmtId="0" fontId="10" fillId="0" borderId="10" xfId="0" applyFont="1" applyBorder="1" applyAlignment="1">
      <alignment/>
    </xf>
    <xf numFmtId="4" fontId="10" fillId="0" borderId="10" xfId="0" applyNumberFormat="1" applyFont="1" applyBorder="1" applyAlignment="1">
      <alignment horizontal="right"/>
    </xf>
    <xf numFmtId="49" fontId="2" fillId="0" borderId="18" xfId="0" applyNumberFormat="1" applyFont="1" applyBorder="1" applyAlignment="1">
      <alignment/>
    </xf>
    <xf numFmtId="49" fontId="2" fillId="0" borderId="14" xfId="0" applyNumberFormat="1" applyFont="1" applyFill="1" applyBorder="1" applyAlignment="1">
      <alignment/>
    </xf>
    <xf numFmtId="49" fontId="10" fillId="0" borderId="18" xfId="0" applyNumberFormat="1" applyFont="1" applyBorder="1" applyAlignment="1">
      <alignment/>
    </xf>
    <xf numFmtId="0" fontId="12" fillId="12" borderId="19" xfId="0" applyFont="1" applyFill="1" applyBorder="1" applyAlignment="1">
      <alignment/>
    </xf>
    <xf numFmtId="4" fontId="1" fillId="13" borderId="20" xfId="0" applyNumberFormat="1" applyFont="1" applyFill="1" applyBorder="1" applyAlignment="1">
      <alignment horizontal="right"/>
    </xf>
    <xf numFmtId="49" fontId="2" fillId="0" borderId="21" xfId="0" applyNumberFormat="1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6" fillId="12" borderId="17" xfId="0" applyFont="1" applyFill="1" applyBorder="1" applyAlignment="1">
      <alignment/>
    </xf>
    <xf numFmtId="4" fontId="1" fillId="12" borderId="17" xfId="0" applyNumberFormat="1" applyFont="1" applyFill="1" applyBorder="1" applyAlignment="1">
      <alignment horizontal="right"/>
    </xf>
    <xf numFmtId="49" fontId="3" fillId="0" borderId="15" xfId="0" applyNumberFormat="1" applyFont="1" applyBorder="1" applyAlignment="1">
      <alignment/>
    </xf>
    <xf numFmtId="0" fontId="0" fillId="0" borderId="0" xfId="0" applyAlignment="1">
      <alignment horizontal="center"/>
    </xf>
    <xf numFmtId="0" fontId="11" fillId="0" borderId="23" xfId="0" applyFont="1" applyBorder="1" applyAlignment="1">
      <alignment horizontal="center"/>
    </xf>
    <xf numFmtId="49" fontId="0" fillId="0" borderId="24" xfId="0" applyNumberFormat="1" applyBorder="1" applyAlignment="1">
      <alignment horizontal="center"/>
    </xf>
    <xf numFmtId="49" fontId="0" fillId="0" borderId="25" xfId="0" applyNumberFormat="1" applyBorder="1" applyAlignment="1">
      <alignment horizontal="center"/>
    </xf>
    <xf numFmtId="49" fontId="0" fillId="0" borderId="26" xfId="0" applyNumberFormat="1" applyBorder="1" applyAlignment="1">
      <alignment horizontal="center"/>
    </xf>
    <xf numFmtId="49" fontId="0" fillId="0" borderId="27" xfId="0" applyNumberForma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9" fillId="0" borderId="24" xfId="0" applyNumberFormat="1" applyFont="1" applyBorder="1" applyAlignment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Alignment="1">
      <alignment/>
    </xf>
    <xf numFmtId="4" fontId="1" fillId="0" borderId="10" xfId="0" applyNumberFormat="1" applyFont="1" applyFill="1" applyBorder="1" applyAlignment="1">
      <alignment horizontal="right"/>
    </xf>
    <xf numFmtId="0" fontId="0" fillId="0" borderId="0" xfId="0" applyFill="1" applyAlignment="1">
      <alignment horizontal="center"/>
    </xf>
    <xf numFmtId="0" fontId="0" fillId="0" borderId="0" xfId="0" applyFill="1" applyAlignment="1">
      <alignment/>
    </xf>
    <xf numFmtId="4" fontId="0" fillId="0" borderId="0" xfId="0" applyNumberFormat="1" applyFill="1" applyAlignment="1">
      <alignment/>
    </xf>
    <xf numFmtId="49" fontId="0" fillId="0" borderId="24" xfId="0" applyNumberFormat="1" applyFill="1" applyBorder="1" applyAlignment="1">
      <alignment horizontal="center"/>
    </xf>
    <xf numFmtId="49" fontId="0" fillId="0" borderId="25" xfId="0" applyNumberFormat="1" applyFill="1" applyBorder="1" applyAlignment="1">
      <alignment horizontal="center"/>
    </xf>
    <xf numFmtId="4" fontId="13" fillId="0" borderId="10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0" fontId="14" fillId="0" borderId="10" xfId="0" applyFont="1" applyBorder="1" applyAlignment="1">
      <alignment/>
    </xf>
    <xf numFmtId="4" fontId="3" fillId="0" borderId="10" xfId="0" applyNumberFormat="1" applyFont="1" applyBorder="1" applyAlignment="1">
      <alignment horizontal="right"/>
    </xf>
    <xf numFmtId="0" fontId="0" fillId="0" borderId="10" xfId="0" applyFont="1" applyBorder="1" applyAlignment="1">
      <alignment/>
    </xf>
    <xf numFmtId="49" fontId="0" fillId="0" borderId="23" xfId="0" applyNumberFormat="1" applyBorder="1" applyAlignment="1">
      <alignment horizontal="center"/>
    </xf>
    <xf numFmtId="0" fontId="0" fillId="0" borderId="18" xfId="0" applyBorder="1" applyAlignment="1">
      <alignment/>
    </xf>
    <xf numFmtId="4" fontId="13" fillId="0" borderId="11" xfId="0" applyNumberFormat="1" applyFont="1" applyBorder="1" applyAlignment="1">
      <alignment horizontal="right"/>
    </xf>
    <xf numFmtId="49" fontId="57" fillId="0" borderId="13" xfId="0" applyNumberFormat="1" applyFont="1" applyFill="1" applyBorder="1" applyAlignment="1">
      <alignment/>
    </xf>
    <xf numFmtId="0" fontId="0" fillId="0" borderId="10" xfId="0" applyFont="1" applyFill="1" applyBorder="1" applyAlignment="1">
      <alignment/>
    </xf>
    <xf numFmtId="0" fontId="8" fillId="0" borderId="10" xfId="0" applyFont="1" applyFill="1" applyBorder="1" applyAlignment="1">
      <alignment/>
    </xf>
    <xf numFmtId="0" fontId="7" fillId="0" borderId="10" xfId="0" applyFont="1" applyFill="1" applyBorder="1" applyAlignment="1">
      <alignment/>
    </xf>
    <xf numFmtId="0" fontId="12" fillId="34" borderId="10" xfId="0" applyFont="1" applyFill="1" applyBorder="1" applyAlignment="1">
      <alignment/>
    </xf>
    <xf numFmtId="4" fontId="3" fillId="34" borderId="10" xfId="0" applyNumberFormat="1" applyFont="1" applyFill="1" applyBorder="1" applyAlignment="1">
      <alignment horizontal="right"/>
    </xf>
    <xf numFmtId="4" fontId="2" fillId="0" borderId="10" xfId="0" applyNumberFormat="1" applyFont="1" applyFill="1" applyBorder="1" applyAlignment="1">
      <alignment horizontal="left"/>
    </xf>
    <xf numFmtId="49" fontId="6" fillId="0" borderId="28" xfId="46" applyNumberFormat="1" applyFont="1" applyFill="1" applyBorder="1" applyAlignment="1">
      <alignment wrapText="1" shrinkToFit="1"/>
      <protection/>
    </xf>
    <xf numFmtId="1" fontId="6" fillId="0" borderId="29" xfId="46" applyNumberFormat="1" applyFont="1" applyBorder="1">
      <alignment/>
      <protection/>
    </xf>
    <xf numFmtId="1" fontId="6" fillId="0" borderId="0" xfId="46" applyNumberFormat="1" applyFont="1" applyBorder="1">
      <alignment/>
      <protection/>
    </xf>
    <xf numFmtId="3" fontId="6" fillId="0" borderId="0" xfId="46" applyNumberFormat="1" applyFont="1" applyFill="1" applyBorder="1">
      <alignment/>
      <protection/>
    </xf>
    <xf numFmtId="0" fontId="6" fillId="35" borderId="28" xfId="46" applyFont="1" applyFill="1" applyBorder="1" applyAlignment="1">
      <alignment wrapText="1"/>
      <protection/>
    </xf>
    <xf numFmtId="0" fontId="6" fillId="36" borderId="28" xfId="46" applyFont="1" applyFill="1" applyBorder="1" applyAlignment="1">
      <alignment wrapText="1"/>
      <protection/>
    </xf>
    <xf numFmtId="0" fontId="0" fillId="36" borderId="0" xfId="0" applyFill="1" applyAlignment="1">
      <alignment/>
    </xf>
    <xf numFmtId="3" fontId="6" fillId="0" borderId="0" xfId="0" applyNumberFormat="1" applyFont="1" applyFill="1" applyBorder="1" applyAlignment="1">
      <alignment/>
    </xf>
    <xf numFmtId="0" fontId="1" fillId="0" borderId="0" xfId="0" applyFont="1" applyFill="1" applyAlignment="1">
      <alignment/>
    </xf>
    <xf numFmtId="49" fontId="6" fillId="35" borderId="30" xfId="46" applyNumberFormat="1" applyFont="1" applyFill="1" applyBorder="1" applyAlignment="1">
      <alignment wrapText="1" shrinkToFit="1"/>
      <protection/>
    </xf>
    <xf numFmtId="49" fontId="6" fillId="0" borderId="29" xfId="46" applyNumberFormat="1" applyFont="1" applyBorder="1" applyAlignment="1">
      <alignment wrapText="1" shrinkToFit="1"/>
      <protection/>
    </xf>
    <xf numFmtId="3" fontId="6" fillId="0" borderId="29" xfId="46" applyNumberFormat="1" applyFont="1" applyBorder="1">
      <alignment/>
      <protection/>
    </xf>
    <xf numFmtId="1" fontId="6" fillId="0" borderId="31" xfId="46" applyNumberFormat="1" applyFont="1" applyBorder="1">
      <alignment/>
      <protection/>
    </xf>
    <xf numFmtId="49" fontId="16" fillId="0" borderId="32" xfId="46" applyNumberFormat="1" applyFont="1" applyFill="1" applyBorder="1" applyAlignment="1">
      <alignment wrapText="1" shrinkToFit="1"/>
      <protection/>
    </xf>
    <xf numFmtId="3" fontId="11" fillId="0" borderId="33" xfId="46" applyNumberFormat="1" applyFont="1" applyFill="1" applyBorder="1">
      <alignment/>
      <protection/>
    </xf>
    <xf numFmtId="1" fontId="6" fillId="0" borderId="34" xfId="46" applyNumberFormat="1" applyFont="1" applyBorder="1">
      <alignment/>
      <protection/>
    </xf>
    <xf numFmtId="3" fontId="6" fillId="35" borderId="35" xfId="46" applyNumberFormat="1" applyFont="1" applyFill="1" applyBorder="1">
      <alignment/>
      <protection/>
    </xf>
    <xf numFmtId="1" fontId="6" fillId="36" borderId="34" xfId="46" applyNumberFormat="1" applyFont="1" applyFill="1" applyBorder="1">
      <alignment/>
      <protection/>
    </xf>
    <xf numFmtId="3" fontId="6" fillId="36" borderId="35" xfId="46" applyNumberFormat="1" applyFont="1" applyFill="1" applyBorder="1">
      <alignment/>
      <protection/>
    </xf>
    <xf numFmtId="3" fontId="6" fillId="0" borderId="35" xfId="46" applyNumberFormat="1" applyFont="1" applyFill="1" applyBorder="1">
      <alignment/>
      <protection/>
    </xf>
    <xf numFmtId="1" fontId="6" fillId="35" borderId="26" xfId="46" applyNumberFormat="1" applyFont="1" applyFill="1" applyBorder="1">
      <alignment/>
      <protection/>
    </xf>
    <xf numFmtId="3" fontId="6" fillId="35" borderId="36" xfId="46" applyNumberFormat="1" applyFont="1" applyFill="1" applyBorder="1">
      <alignment/>
      <protection/>
    </xf>
    <xf numFmtId="1" fontId="6" fillId="0" borderId="37" xfId="46" applyNumberFormat="1" applyFont="1" applyBorder="1">
      <alignment/>
      <protection/>
    </xf>
    <xf numFmtId="49" fontId="6" fillId="0" borderId="38" xfId="46" applyNumberFormat="1" applyFont="1" applyBorder="1" applyAlignment="1">
      <alignment wrapText="1" shrinkToFit="1"/>
      <protection/>
    </xf>
    <xf numFmtId="3" fontId="6" fillId="0" borderId="39" xfId="46" applyNumberFormat="1" applyFont="1" applyFill="1" applyBorder="1">
      <alignment/>
      <protection/>
    </xf>
    <xf numFmtId="1" fontId="18" fillId="0" borderId="34" xfId="46" applyNumberFormat="1" applyFont="1" applyBorder="1">
      <alignment/>
      <protection/>
    </xf>
    <xf numFmtId="49" fontId="18" fillId="0" borderId="28" xfId="46" applyNumberFormat="1" applyFont="1" applyFill="1" applyBorder="1" applyAlignment="1">
      <alignment wrapText="1" shrinkToFit="1"/>
      <protection/>
    </xf>
    <xf numFmtId="3" fontId="18" fillId="0" borderId="35" xfId="46" applyNumberFormat="1" applyFont="1" applyFill="1" applyBorder="1">
      <alignment/>
      <protection/>
    </xf>
    <xf numFmtId="1" fontId="18" fillId="0" borderId="40" xfId="46" applyNumberFormat="1" applyFont="1" applyBorder="1">
      <alignment/>
      <protection/>
    </xf>
    <xf numFmtId="49" fontId="18" fillId="0" borderId="41" xfId="46" applyNumberFormat="1" applyFont="1" applyFill="1" applyBorder="1" applyAlignment="1">
      <alignment wrapText="1" shrinkToFit="1"/>
      <protection/>
    </xf>
    <xf numFmtId="1" fontId="18" fillId="0" borderId="42" xfId="46" applyNumberFormat="1" applyFont="1" applyFill="1" applyBorder="1">
      <alignment/>
      <protection/>
    </xf>
    <xf numFmtId="3" fontId="18" fillId="0" borderId="43" xfId="46" applyNumberFormat="1" applyFont="1" applyFill="1" applyBorder="1">
      <alignment/>
      <protection/>
    </xf>
    <xf numFmtId="49" fontId="18" fillId="0" borderId="29" xfId="46" applyNumberFormat="1" applyFont="1" applyFill="1" applyBorder="1" applyAlignment="1">
      <alignment wrapText="1" shrinkToFit="1"/>
      <protection/>
    </xf>
    <xf numFmtId="49" fontId="4" fillId="35" borderId="28" xfId="46" applyNumberFormat="1" applyFont="1" applyFill="1" applyBorder="1" applyAlignment="1">
      <alignment wrapText="1" shrinkToFit="1"/>
      <protection/>
    </xf>
    <xf numFmtId="3" fontId="6" fillId="37" borderId="44" xfId="46" applyNumberFormat="1" applyFont="1" applyFill="1" applyBorder="1">
      <alignment/>
      <protection/>
    </xf>
    <xf numFmtId="1" fontId="18" fillId="0" borderId="45" xfId="46" applyNumberFormat="1" applyFont="1" applyBorder="1">
      <alignment/>
      <protection/>
    </xf>
    <xf numFmtId="1" fontId="18" fillId="0" borderId="46" xfId="46" applyNumberFormat="1" applyFont="1" applyBorder="1">
      <alignment/>
      <protection/>
    </xf>
    <xf numFmtId="3" fontId="18" fillId="0" borderId="47" xfId="46" applyNumberFormat="1" applyFont="1" applyFill="1" applyBorder="1">
      <alignment/>
      <protection/>
    </xf>
    <xf numFmtId="3" fontId="18" fillId="0" borderId="48" xfId="46" applyNumberFormat="1" applyFont="1" applyFill="1" applyBorder="1">
      <alignment/>
      <protection/>
    </xf>
    <xf numFmtId="49" fontId="18" fillId="0" borderId="11" xfId="46" applyNumberFormat="1" applyFont="1" applyFill="1" applyBorder="1" applyAlignment="1">
      <alignment wrapText="1" shrinkToFit="1"/>
      <protection/>
    </xf>
    <xf numFmtId="49" fontId="18" fillId="0" borderId="19" xfId="46" applyNumberFormat="1" applyFont="1" applyFill="1" applyBorder="1" applyAlignment="1">
      <alignment wrapText="1" shrinkToFit="1"/>
      <protection/>
    </xf>
    <xf numFmtId="49" fontId="18" fillId="0" borderId="12" xfId="46" applyNumberFormat="1" applyFont="1" applyFill="1" applyBorder="1" applyAlignment="1">
      <alignment wrapText="1" shrinkToFit="1"/>
      <protection/>
    </xf>
    <xf numFmtId="3" fontId="4" fillId="35" borderId="35" xfId="46" applyNumberFormat="1" applyFont="1" applyFill="1" applyBorder="1">
      <alignment/>
      <protection/>
    </xf>
    <xf numFmtId="0" fontId="8" fillId="35" borderId="10" xfId="0" applyFont="1" applyFill="1" applyBorder="1" applyAlignment="1">
      <alignment/>
    </xf>
    <xf numFmtId="4" fontId="3" fillId="35" borderId="10" xfId="0" applyNumberFormat="1" applyFont="1" applyFill="1" applyBorder="1" applyAlignment="1">
      <alignment horizontal="right"/>
    </xf>
    <xf numFmtId="0" fontId="19" fillId="0" borderId="0" xfId="0" applyFont="1" applyAlignment="1">
      <alignment/>
    </xf>
    <xf numFmtId="0" fontId="20" fillId="0" borderId="0" xfId="0" applyFont="1" applyAlignment="1">
      <alignment horizontal="right"/>
    </xf>
    <xf numFmtId="0" fontId="21" fillId="0" borderId="0" xfId="0" applyFont="1" applyAlignment="1">
      <alignment/>
    </xf>
    <xf numFmtId="0" fontId="11" fillId="0" borderId="0" xfId="0" applyFont="1" applyAlignment="1">
      <alignment/>
    </xf>
    <xf numFmtId="4" fontId="2" fillId="0" borderId="0" xfId="0" applyNumberFormat="1" applyFont="1" applyBorder="1" applyAlignment="1">
      <alignment horizontal="right"/>
    </xf>
    <xf numFmtId="4" fontId="2" fillId="0" borderId="0" xfId="0" applyNumberFormat="1" applyFont="1" applyBorder="1" applyAlignment="1">
      <alignment/>
    </xf>
    <xf numFmtId="0" fontId="0" fillId="0" borderId="0" xfId="0" applyAlignment="1">
      <alignment/>
    </xf>
    <xf numFmtId="0" fontId="1" fillId="0" borderId="49" xfId="0" applyFont="1" applyBorder="1" applyAlignment="1">
      <alignment/>
    </xf>
    <xf numFmtId="0" fontId="0" fillId="0" borderId="50" xfId="0" applyBorder="1" applyAlignment="1">
      <alignment/>
    </xf>
    <xf numFmtId="4" fontId="1" fillId="0" borderId="51" xfId="0" applyNumberFormat="1" applyFont="1" applyBorder="1" applyAlignment="1">
      <alignment horizontal="right"/>
    </xf>
    <xf numFmtId="49" fontId="3" fillId="0" borderId="52" xfId="0" applyNumberFormat="1" applyFont="1" applyBorder="1" applyAlignment="1">
      <alignment/>
    </xf>
    <xf numFmtId="4" fontId="1" fillId="38" borderId="53" xfId="0" applyNumberFormat="1" applyFont="1" applyFill="1" applyBorder="1" applyAlignment="1">
      <alignment horizontal="right"/>
    </xf>
    <xf numFmtId="49" fontId="3" fillId="0" borderId="54" xfId="0" applyNumberFormat="1" applyFont="1" applyBorder="1" applyAlignment="1">
      <alignment/>
    </xf>
    <xf numFmtId="0" fontId="0" fillId="0" borderId="42" xfId="0" applyBorder="1" applyAlignment="1">
      <alignment/>
    </xf>
    <xf numFmtId="4" fontId="0" fillId="0" borderId="12" xfId="0" applyNumberFormat="1" applyBorder="1" applyAlignment="1">
      <alignment horizontal="right"/>
    </xf>
    <xf numFmtId="49" fontId="2" fillId="0" borderId="16" xfId="0" applyNumberFormat="1" applyFont="1" applyBorder="1" applyAlignment="1">
      <alignment/>
    </xf>
    <xf numFmtId="4" fontId="2" fillId="0" borderId="13" xfId="0" applyNumberFormat="1" applyFont="1" applyBorder="1" applyAlignment="1">
      <alignment/>
    </xf>
    <xf numFmtId="0" fontId="1" fillId="0" borderId="10" xfId="0" applyFont="1" applyBorder="1" applyAlignment="1">
      <alignment/>
    </xf>
    <xf numFmtId="4" fontId="1" fillId="0" borderId="10" xfId="0" applyNumberFormat="1" applyFont="1" applyBorder="1" applyAlignment="1">
      <alignment horizontal="right"/>
    </xf>
    <xf numFmtId="0" fontId="0" fillId="0" borderId="51" xfId="0" applyBorder="1" applyAlignment="1">
      <alignment/>
    </xf>
    <xf numFmtId="4" fontId="1" fillId="0" borderId="53" xfId="0" applyNumberFormat="1" applyFont="1" applyBorder="1" applyAlignment="1">
      <alignment horizontal="right"/>
    </xf>
    <xf numFmtId="49" fontId="2" fillId="0" borderId="52" xfId="0" applyNumberFormat="1" applyFont="1" applyBorder="1" applyAlignment="1">
      <alignment/>
    </xf>
    <xf numFmtId="49" fontId="10" fillId="0" borderId="13" xfId="0" applyNumberFormat="1" applyFont="1" applyBorder="1" applyAlignment="1">
      <alignment/>
    </xf>
    <xf numFmtId="0" fontId="0" fillId="0" borderId="55" xfId="0" applyBorder="1" applyAlignment="1">
      <alignment/>
    </xf>
    <xf numFmtId="49" fontId="2" fillId="0" borderId="54" xfId="0" applyNumberFormat="1" applyFont="1" applyBorder="1" applyAlignment="1">
      <alignment/>
    </xf>
    <xf numFmtId="4" fontId="1" fillId="0" borderId="53" xfId="0" applyNumberFormat="1" applyFont="1" applyFill="1" applyBorder="1" applyAlignment="1">
      <alignment horizontal="right"/>
    </xf>
    <xf numFmtId="49" fontId="2" fillId="0" borderId="43" xfId="0" applyNumberFormat="1" applyFont="1" applyBorder="1" applyAlignment="1">
      <alignment/>
    </xf>
    <xf numFmtId="4" fontId="0" fillId="0" borderId="12" xfId="0" applyNumberFormat="1" applyFill="1" applyBorder="1" applyAlignment="1">
      <alignment horizontal="right"/>
    </xf>
    <xf numFmtId="4" fontId="0" fillId="0" borderId="11" xfId="0" applyNumberFormat="1" applyFill="1" applyBorder="1" applyAlignment="1">
      <alignment horizontal="right"/>
    </xf>
    <xf numFmtId="0" fontId="0" fillId="0" borderId="56" xfId="0" applyBorder="1" applyAlignment="1">
      <alignment/>
    </xf>
    <xf numFmtId="4" fontId="0" fillId="0" borderId="56" xfId="0" applyNumberFormat="1" applyFill="1" applyBorder="1" applyAlignment="1">
      <alignment horizontal="right"/>
    </xf>
    <xf numFmtId="49" fontId="2" fillId="0" borderId="15" xfId="0" applyNumberFormat="1" applyFont="1" applyBorder="1" applyAlignment="1">
      <alignment/>
    </xf>
    <xf numFmtId="0" fontId="1" fillId="0" borderId="49" xfId="0" applyFont="1" applyBorder="1" applyAlignment="1">
      <alignment/>
    </xf>
    <xf numFmtId="0" fontId="0" fillId="0" borderId="57" xfId="0" applyBorder="1" applyAlignment="1">
      <alignment/>
    </xf>
    <xf numFmtId="0" fontId="0" fillId="0" borderId="17" xfId="0" applyBorder="1" applyAlignment="1">
      <alignment/>
    </xf>
    <xf numFmtId="4" fontId="0" fillId="0" borderId="17" xfId="0" applyNumberFormat="1" applyBorder="1" applyAlignment="1">
      <alignment horizontal="right"/>
    </xf>
    <xf numFmtId="49" fontId="57" fillId="0" borderId="13" xfId="0" applyNumberFormat="1" applyFont="1" applyBorder="1" applyAlignment="1">
      <alignment/>
    </xf>
    <xf numFmtId="0" fontId="1" fillId="0" borderId="49" xfId="0" applyFont="1" applyBorder="1" applyAlignment="1">
      <alignment horizontal="left"/>
    </xf>
    <xf numFmtId="0" fontId="1" fillId="0" borderId="55" xfId="0" applyFont="1" applyBorder="1" applyAlignment="1">
      <alignment horizontal="left"/>
    </xf>
    <xf numFmtId="0" fontId="1" fillId="0" borderId="49" xfId="0" applyFont="1" applyBorder="1" applyAlignment="1">
      <alignment horizontal="left"/>
    </xf>
    <xf numFmtId="0" fontId="1" fillId="0" borderId="51" xfId="0" applyFont="1" applyBorder="1" applyAlignment="1">
      <alignment horizontal="left"/>
    </xf>
    <xf numFmtId="1" fontId="4" fillId="37" borderId="49" xfId="46" applyNumberFormat="1" applyFont="1" applyFill="1" applyBorder="1" applyAlignment="1">
      <alignment horizontal="left"/>
      <protection/>
    </xf>
    <xf numFmtId="1" fontId="4" fillId="37" borderId="58" xfId="46" applyNumberFormat="1" applyFont="1" applyFill="1" applyBorder="1" applyAlignment="1">
      <alignment horizontal="left"/>
      <protection/>
    </xf>
  </cellXfs>
  <cellStyles count="48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4" xfId="46"/>
    <cellStyle name="Poznámka" xfId="47"/>
    <cellStyle name="Percent" xfId="48"/>
    <cellStyle name="Propojená buňka" xfId="49"/>
    <cellStyle name="Správně" xfId="50"/>
    <cellStyle name="Text upozornění" xfId="51"/>
    <cellStyle name="Vstup" xfId="52"/>
    <cellStyle name="Výpočet" xfId="53"/>
    <cellStyle name="Výstup" xfId="54"/>
    <cellStyle name="Vysvětlující text" xfId="55"/>
    <cellStyle name="Zvýraznění 1" xfId="56"/>
    <cellStyle name="Zvýraznění 2" xfId="57"/>
    <cellStyle name="Zvýraznění 3" xfId="58"/>
    <cellStyle name="Zvýraznění 4" xfId="59"/>
    <cellStyle name="Zvýraznění 5" xfId="60"/>
    <cellStyle name="Zvýraznění 6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D157"/>
  <sheetViews>
    <sheetView tabSelected="1" view="pageBreakPreview" zoomScaleSheetLayoutView="100" zoomScalePageLayoutView="0" workbookViewId="0" topLeftCell="A28">
      <selection activeCell="C47" sqref="C47"/>
    </sheetView>
  </sheetViews>
  <sheetFormatPr defaultColWidth="9.125" defaultRowHeight="12.75"/>
  <cols>
    <col min="1" max="1" width="6.75390625" style="46" customWidth="1"/>
    <col min="2" max="2" width="55.25390625" style="0" customWidth="1"/>
    <col min="3" max="3" width="21.75390625" style="0" customWidth="1"/>
    <col min="4" max="4" width="22.125" style="0" customWidth="1"/>
  </cols>
  <sheetData>
    <row r="1" ht="13.5" customHeight="1"/>
    <row r="2" spans="1:4" ht="15.75" customHeight="1">
      <c r="A2" s="122" t="s">
        <v>158</v>
      </c>
      <c r="B2" s="122"/>
      <c r="C2" s="122"/>
      <c r="D2" s="123" t="s">
        <v>159</v>
      </c>
    </row>
    <row r="3" spans="1:4" ht="15" customHeight="1">
      <c r="A3" s="124"/>
      <c r="B3" s="125"/>
      <c r="C3" s="126"/>
      <c r="D3" s="127"/>
    </row>
    <row r="4" spans="1:4" ht="15" customHeight="1" thickBot="1">
      <c r="A4" s="128"/>
      <c r="C4" s="9"/>
      <c r="D4" s="5"/>
    </row>
    <row r="5" spans="1:4" ht="15" customHeight="1" thickBot="1">
      <c r="A5" s="129" t="s">
        <v>160</v>
      </c>
      <c r="B5" s="130"/>
      <c r="C5" s="131" t="s">
        <v>161</v>
      </c>
      <c r="D5" s="132" t="s">
        <v>162</v>
      </c>
    </row>
    <row r="6" spans="1:4" ht="15" customHeight="1" thickBot="1">
      <c r="A6" s="159" t="s">
        <v>163</v>
      </c>
      <c r="B6" s="160"/>
      <c r="C6" s="133">
        <f>SUM(C7:C9)</f>
        <v>73244578</v>
      </c>
      <c r="D6" s="134"/>
    </row>
    <row r="7" spans="1:4" ht="15" customHeight="1">
      <c r="A7" s="135"/>
      <c r="B7" s="4" t="s">
        <v>164</v>
      </c>
      <c r="C7" s="136">
        <v>21244578</v>
      </c>
      <c r="D7" s="137"/>
    </row>
    <row r="8" spans="1:4" ht="15" customHeight="1">
      <c r="A8" s="135"/>
      <c r="B8" s="1" t="s">
        <v>165</v>
      </c>
      <c r="C8" s="17">
        <v>52000000</v>
      </c>
      <c r="D8" s="138"/>
    </row>
    <row r="9" spans="1:4" ht="15" customHeight="1">
      <c r="A9" s="135"/>
      <c r="B9" s="1"/>
      <c r="C9" s="10"/>
      <c r="D9" s="138"/>
    </row>
    <row r="10" spans="1:4" ht="15" customHeight="1">
      <c r="A10" s="135"/>
      <c r="B10" s="139"/>
      <c r="C10" s="140"/>
      <c r="D10" s="138"/>
    </row>
    <row r="11" spans="1:4" ht="15" customHeight="1" thickBot="1">
      <c r="A11" s="135"/>
      <c r="B11" s="2"/>
      <c r="C11" s="11"/>
      <c r="D11" s="7"/>
    </row>
    <row r="12" spans="1:4" ht="15" customHeight="1" thickBot="1">
      <c r="A12" s="129" t="s">
        <v>166</v>
      </c>
      <c r="B12" s="141"/>
      <c r="C12" s="142">
        <f>SUM(C13:C20)</f>
        <v>0</v>
      </c>
      <c r="D12" s="143"/>
    </row>
    <row r="13" spans="1:4" ht="15" customHeight="1">
      <c r="A13" s="135"/>
      <c r="B13" s="4" t="s">
        <v>167</v>
      </c>
      <c r="C13" s="136">
        <v>0</v>
      </c>
      <c r="D13" s="137"/>
    </row>
    <row r="14" spans="1:4" ht="15" customHeight="1">
      <c r="A14" s="135"/>
      <c r="B14" s="1" t="s">
        <v>168</v>
      </c>
      <c r="C14" s="10">
        <v>0</v>
      </c>
      <c r="D14" s="6"/>
    </row>
    <row r="15" spans="1:4" ht="15" customHeight="1">
      <c r="A15" s="135"/>
      <c r="B15" s="1" t="s">
        <v>169</v>
      </c>
      <c r="C15" s="10">
        <v>0</v>
      </c>
      <c r="D15" s="144"/>
    </row>
    <row r="16" spans="1:4" ht="15" customHeight="1">
      <c r="A16" s="135"/>
      <c r="B16" s="1" t="s">
        <v>170</v>
      </c>
      <c r="C16" s="10">
        <v>0</v>
      </c>
      <c r="D16" s="6"/>
    </row>
    <row r="17" spans="1:4" ht="15" customHeight="1">
      <c r="A17" s="135"/>
      <c r="B17" s="1" t="s">
        <v>171</v>
      </c>
      <c r="C17" s="10">
        <v>0</v>
      </c>
      <c r="D17" s="158"/>
    </row>
    <row r="18" spans="1:4" ht="15" customHeight="1">
      <c r="A18" s="135"/>
      <c r="B18" s="1" t="s">
        <v>172</v>
      </c>
      <c r="C18" s="27">
        <v>0</v>
      </c>
      <c r="D18" s="6"/>
    </row>
    <row r="19" spans="1:4" ht="15" customHeight="1">
      <c r="A19" s="135"/>
      <c r="B19" s="1" t="s">
        <v>173</v>
      </c>
      <c r="C19" s="10">
        <v>0</v>
      </c>
      <c r="D19" s="6"/>
    </row>
    <row r="20" spans="1:4" ht="15" customHeight="1" thickBot="1">
      <c r="A20" s="135"/>
      <c r="B20" s="1"/>
      <c r="C20" s="10"/>
      <c r="D20" s="6"/>
    </row>
    <row r="21" spans="1:4" ht="15" customHeight="1" thickBot="1">
      <c r="A21" s="129" t="s">
        <v>174</v>
      </c>
      <c r="B21" s="145"/>
      <c r="C21" s="142">
        <f>SUM(C22:C29)</f>
        <v>0</v>
      </c>
      <c r="D21" s="146"/>
    </row>
    <row r="22" spans="1:4" ht="15" customHeight="1">
      <c r="A22" s="135"/>
      <c r="B22" s="4" t="s">
        <v>175</v>
      </c>
      <c r="C22" s="136">
        <v>0</v>
      </c>
      <c r="D22" s="137"/>
    </row>
    <row r="23" spans="1:4" ht="15" customHeight="1">
      <c r="A23" s="135"/>
      <c r="B23" s="1" t="s">
        <v>176</v>
      </c>
      <c r="C23" s="10">
        <v>0</v>
      </c>
      <c r="D23" s="6"/>
    </row>
    <row r="24" spans="1:4" ht="15" customHeight="1">
      <c r="A24" s="135"/>
      <c r="B24" s="1" t="s">
        <v>177</v>
      </c>
      <c r="C24" s="10">
        <v>0</v>
      </c>
      <c r="D24" s="6"/>
    </row>
    <row r="25" spans="1:4" ht="15" customHeight="1">
      <c r="A25" s="135"/>
      <c r="B25" s="1" t="s">
        <v>178</v>
      </c>
      <c r="C25" s="10">
        <v>0</v>
      </c>
      <c r="D25" s="6"/>
    </row>
    <row r="26" spans="1:4" ht="15" customHeight="1">
      <c r="A26" s="135"/>
      <c r="B26" s="1" t="s">
        <v>179</v>
      </c>
      <c r="C26" s="10">
        <v>0</v>
      </c>
      <c r="D26" s="6"/>
    </row>
    <row r="27" spans="1:4" ht="15" customHeight="1">
      <c r="A27" s="135"/>
      <c r="B27" s="1" t="s">
        <v>180</v>
      </c>
      <c r="C27" s="10">
        <v>0</v>
      </c>
      <c r="D27" s="6"/>
    </row>
    <row r="28" spans="1:4" ht="15" customHeight="1">
      <c r="A28" s="135"/>
      <c r="B28" s="1" t="s">
        <v>181</v>
      </c>
      <c r="C28" s="10">
        <v>0</v>
      </c>
      <c r="D28" s="6"/>
    </row>
    <row r="29" spans="1:4" ht="15" customHeight="1" thickBot="1">
      <c r="A29" s="135"/>
      <c r="B29" s="2"/>
      <c r="C29" s="11"/>
      <c r="D29" s="7"/>
    </row>
    <row r="30" spans="1:4" ht="15" customHeight="1" thickBot="1">
      <c r="A30" s="129" t="s">
        <v>182</v>
      </c>
      <c r="B30" s="141"/>
      <c r="C30" s="147">
        <f>SUM(C6+C12-C21)</f>
        <v>73244578</v>
      </c>
      <c r="D30" s="143"/>
    </row>
    <row r="31" spans="1:4" ht="15" customHeight="1" thickBot="1">
      <c r="A31" s="135"/>
      <c r="B31" s="3"/>
      <c r="C31" s="12"/>
      <c r="D31" s="148"/>
    </row>
    <row r="32" spans="1:4" ht="15" customHeight="1" thickBot="1">
      <c r="A32" s="129" t="s">
        <v>183</v>
      </c>
      <c r="B32" s="145"/>
      <c r="C32" s="142">
        <f>SUM(C33:C36)</f>
        <v>7551900.2</v>
      </c>
      <c r="D32" s="146"/>
    </row>
    <row r="33" spans="1:4" ht="15" customHeight="1">
      <c r="A33" s="135"/>
      <c r="B33" s="4" t="s">
        <v>184</v>
      </c>
      <c r="C33" s="149">
        <v>355959.82</v>
      </c>
      <c r="D33" s="137"/>
    </row>
    <row r="34" spans="1:4" ht="15" customHeight="1">
      <c r="A34" s="135"/>
      <c r="B34" s="1" t="s">
        <v>185</v>
      </c>
      <c r="C34" s="27">
        <v>29432.81</v>
      </c>
      <c r="D34" s="6"/>
    </row>
    <row r="35" spans="1:4" ht="15" customHeight="1">
      <c r="A35" s="135"/>
      <c r="B35" s="2" t="s">
        <v>186</v>
      </c>
      <c r="C35" s="150">
        <v>6843935.71</v>
      </c>
      <c r="D35" s="7"/>
    </row>
    <row r="36" spans="1:4" ht="15" customHeight="1">
      <c r="A36" s="135"/>
      <c r="B36" s="2" t="s">
        <v>187</v>
      </c>
      <c r="C36" s="150">
        <v>322571.86</v>
      </c>
      <c r="D36" s="7"/>
    </row>
    <row r="37" spans="1:4" ht="15" customHeight="1" thickBot="1">
      <c r="A37" s="135"/>
      <c r="B37" s="151"/>
      <c r="C37" s="152"/>
      <c r="D37" s="153"/>
    </row>
    <row r="38" spans="1:4" ht="15" customHeight="1" thickBot="1">
      <c r="A38" s="129" t="s">
        <v>188</v>
      </c>
      <c r="B38" s="145"/>
      <c r="C38" s="147">
        <f>SUM(C39:C40)</f>
        <v>144929589</v>
      </c>
      <c r="D38" s="146"/>
    </row>
    <row r="39" spans="1:4" ht="15" customHeight="1">
      <c r="A39" s="135"/>
      <c r="B39" s="1" t="s">
        <v>189</v>
      </c>
      <c r="C39" s="27">
        <v>144929589</v>
      </c>
      <c r="D39" s="6" t="s">
        <v>190</v>
      </c>
    </row>
    <row r="40" spans="1:4" ht="15" customHeight="1">
      <c r="A40" s="135"/>
      <c r="B40" s="1" t="s">
        <v>191</v>
      </c>
      <c r="C40" s="10">
        <v>0</v>
      </c>
      <c r="D40" s="6"/>
    </row>
    <row r="41" spans="1:4" ht="15" customHeight="1" thickBot="1">
      <c r="A41" s="135"/>
      <c r="B41" s="2"/>
      <c r="C41" s="11"/>
      <c r="D41" s="7"/>
    </row>
    <row r="42" spans="1:4" ht="15" customHeight="1" thickBot="1">
      <c r="A42" s="154" t="s">
        <v>192</v>
      </c>
      <c r="B42" s="145"/>
      <c r="C42" s="142">
        <f>SUM(C43:C44)</f>
        <v>0</v>
      </c>
      <c r="D42" s="146"/>
    </row>
    <row r="43" spans="1:4" ht="15" customHeight="1">
      <c r="A43" s="135"/>
      <c r="B43" s="4" t="s">
        <v>193</v>
      </c>
      <c r="C43" s="136">
        <v>0</v>
      </c>
      <c r="D43" s="137"/>
    </row>
    <row r="44" spans="1:4" ht="13.5" customHeight="1" thickBot="1">
      <c r="A44" s="155"/>
      <c r="B44" s="156" t="s">
        <v>194</v>
      </c>
      <c r="C44" s="157">
        <v>0</v>
      </c>
      <c r="D44" s="153"/>
    </row>
    <row r="45" ht="15" customHeight="1" thickBot="1">
      <c r="B45" s="33"/>
    </row>
    <row r="46" ht="13.5" thickBot="1">
      <c r="D46" s="42" t="s">
        <v>0</v>
      </c>
    </row>
    <row r="47" spans="1:4" ht="13.5" thickBot="1">
      <c r="A47" s="161" t="s">
        <v>195</v>
      </c>
      <c r="B47" s="162"/>
      <c r="C47" s="40">
        <v>73244578</v>
      </c>
      <c r="D47" s="41"/>
    </row>
    <row r="48" spans="1:4" ht="22.5" customHeight="1">
      <c r="A48" s="47" t="s">
        <v>18</v>
      </c>
      <c r="B48" s="39" t="s">
        <v>31</v>
      </c>
      <c r="C48" s="13"/>
      <c r="D48" s="18"/>
    </row>
    <row r="49" spans="1:4" ht="16.5" customHeight="1">
      <c r="A49" s="48"/>
      <c r="B49" s="28" t="s">
        <v>7</v>
      </c>
      <c r="C49" s="10"/>
      <c r="D49" s="6"/>
    </row>
    <row r="50" spans="1:4" ht="12.75">
      <c r="A50" s="49" t="s">
        <v>12</v>
      </c>
      <c r="B50" s="1" t="s">
        <v>32</v>
      </c>
      <c r="C50" s="10">
        <v>776398</v>
      </c>
      <c r="D50" s="6"/>
    </row>
    <row r="51" spans="1:4" ht="12.75">
      <c r="A51" s="48" t="s">
        <v>13</v>
      </c>
      <c r="B51" s="1" t="s">
        <v>33</v>
      </c>
      <c r="C51" s="10">
        <v>448786</v>
      </c>
      <c r="D51" s="6"/>
    </row>
    <row r="52" spans="1:4" ht="12.75">
      <c r="A52" s="49" t="s">
        <v>13</v>
      </c>
      <c r="B52" s="1" t="s">
        <v>34</v>
      </c>
      <c r="C52" s="10">
        <v>302877</v>
      </c>
      <c r="D52" s="29"/>
    </row>
    <row r="53" spans="1:4" ht="12.75">
      <c r="A53" s="49" t="s">
        <v>35</v>
      </c>
      <c r="B53" s="1" t="s">
        <v>36</v>
      </c>
      <c r="C53" s="10">
        <v>20000</v>
      </c>
      <c r="D53" s="29"/>
    </row>
    <row r="54" spans="1:4" ht="12.75">
      <c r="A54" s="49"/>
      <c r="B54" s="34" t="s">
        <v>17</v>
      </c>
      <c r="C54" s="62">
        <f>SUM(C50:C53)</f>
        <v>1548061</v>
      </c>
      <c r="D54" s="6"/>
    </row>
    <row r="55" spans="1:4" ht="12.75">
      <c r="A55" s="49"/>
      <c r="B55" s="1"/>
      <c r="C55" s="10"/>
      <c r="D55" s="6"/>
    </row>
    <row r="56" spans="1:4" ht="12.75">
      <c r="A56" s="48"/>
      <c r="B56" s="28" t="s">
        <v>1</v>
      </c>
      <c r="C56" s="10"/>
      <c r="D56" s="6"/>
    </row>
    <row r="57" spans="1:4" ht="12.75">
      <c r="A57" s="49" t="s">
        <v>37</v>
      </c>
      <c r="B57" s="1" t="s">
        <v>38</v>
      </c>
      <c r="C57" s="10">
        <v>180000</v>
      </c>
      <c r="D57" s="6"/>
    </row>
    <row r="58" spans="1:4" ht="12.75">
      <c r="A58" s="48"/>
      <c r="B58" s="15" t="s">
        <v>51</v>
      </c>
      <c r="C58" s="16"/>
      <c r="D58" s="6"/>
    </row>
    <row r="59" spans="1:4" ht="12.75">
      <c r="A59" s="49" t="s">
        <v>22</v>
      </c>
      <c r="B59" s="15" t="s">
        <v>50</v>
      </c>
      <c r="C59" s="16">
        <v>668948</v>
      </c>
      <c r="D59" s="6"/>
    </row>
    <row r="60" spans="1:4" ht="12.75">
      <c r="A60" s="49" t="s">
        <v>29</v>
      </c>
      <c r="B60" s="15" t="s">
        <v>52</v>
      </c>
      <c r="C60" s="16">
        <v>21808</v>
      </c>
      <c r="D60" s="6"/>
    </row>
    <row r="61" spans="1:4" ht="12.75">
      <c r="A61" s="49" t="s">
        <v>28</v>
      </c>
      <c r="B61" s="15" t="s">
        <v>53</v>
      </c>
      <c r="C61" s="16">
        <v>45168</v>
      </c>
      <c r="D61" s="6"/>
    </row>
    <row r="62" spans="1:4" ht="12.75">
      <c r="A62" s="49" t="s">
        <v>30</v>
      </c>
      <c r="B62" s="15" t="s">
        <v>54</v>
      </c>
      <c r="C62" s="16">
        <v>252844</v>
      </c>
      <c r="D62" s="6"/>
    </row>
    <row r="63" spans="1:4" ht="12.75">
      <c r="A63" s="49" t="s">
        <v>27</v>
      </c>
      <c r="B63" s="15" t="s">
        <v>55</v>
      </c>
      <c r="C63" s="16">
        <v>111232</v>
      </c>
      <c r="D63" s="6"/>
    </row>
    <row r="64" spans="1:4" ht="12.75">
      <c r="A64" s="49" t="s">
        <v>22</v>
      </c>
      <c r="B64" s="1" t="s">
        <v>56</v>
      </c>
      <c r="C64" s="10">
        <v>3100000</v>
      </c>
      <c r="D64" s="6"/>
    </row>
    <row r="65" spans="1:4" ht="12.75">
      <c r="A65" s="49" t="s">
        <v>27</v>
      </c>
      <c r="B65" s="1" t="s">
        <v>57</v>
      </c>
      <c r="C65" s="10">
        <v>700000</v>
      </c>
      <c r="D65" s="6"/>
    </row>
    <row r="66" spans="1:4" ht="12.75">
      <c r="A66" s="48" t="s">
        <v>26</v>
      </c>
      <c r="B66" s="1" t="s">
        <v>39</v>
      </c>
      <c r="C66" s="10">
        <v>290000</v>
      </c>
      <c r="D66" s="6"/>
    </row>
    <row r="67" spans="1:4" ht="12.75">
      <c r="A67" s="61" t="s">
        <v>14</v>
      </c>
      <c r="B67" s="30" t="s">
        <v>40</v>
      </c>
      <c r="C67" s="27">
        <v>3500000</v>
      </c>
      <c r="D67" s="29"/>
    </row>
    <row r="68" spans="1:4" ht="12.75">
      <c r="A68" s="48" t="s">
        <v>20</v>
      </c>
      <c r="B68" s="1" t="s">
        <v>41</v>
      </c>
      <c r="C68" s="10">
        <v>5000000</v>
      </c>
      <c r="D68" s="6"/>
    </row>
    <row r="69" spans="1:4" ht="12.75">
      <c r="A69" s="49" t="s">
        <v>20</v>
      </c>
      <c r="B69" s="1" t="s">
        <v>42</v>
      </c>
      <c r="C69" s="10">
        <v>5000000</v>
      </c>
      <c r="D69" s="6"/>
    </row>
    <row r="70" spans="1:4" ht="12.75">
      <c r="A70" s="48" t="s">
        <v>26</v>
      </c>
      <c r="B70" s="1" t="s">
        <v>43</v>
      </c>
      <c r="C70" s="10">
        <v>390000</v>
      </c>
      <c r="D70" s="6"/>
    </row>
    <row r="71" spans="1:4" ht="12.75">
      <c r="A71" s="49" t="s">
        <v>22</v>
      </c>
      <c r="B71" s="1" t="s">
        <v>44</v>
      </c>
      <c r="C71" s="10">
        <v>1600000</v>
      </c>
      <c r="D71" s="6"/>
    </row>
    <row r="72" spans="1:4" ht="12.75">
      <c r="A72" s="49" t="s">
        <v>23</v>
      </c>
      <c r="B72" s="1" t="s">
        <v>45</v>
      </c>
      <c r="C72" s="10">
        <v>130000</v>
      </c>
      <c r="D72" s="6"/>
    </row>
    <row r="73" spans="1:4" ht="12.75">
      <c r="A73" s="49" t="s">
        <v>22</v>
      </c>
      <c r="B73" s="1" t="s">
        <v>46</v>
      </c>
      <c r="C73" s="10">
        <v>500000</v>
      </c>
      <c r="D73" s="6"/>
    </row>
    <row r="74" spans="1:4" ht="12.75">
      <c r="A74" s="49"/>
      <c r="B74" s="34" t="s">
        <v>17</v>
      </c>
      <c r="C74" s="62">
        <f>SUM(C57:C73)</f>
        <v>21490000</v>
      </c>
      <c r="D74" s="29"/>
    </row>
    <row r="75" spans="1:4" ht="12.75">
      <c r="A75" s="49"/>
      <c r="B75" s="1"/>
      <c r="C75" s="10"/>
      <c r="D75" s="29"/>
    </row>
    <row r="76" spans="1:4" ht="12.75">
      <c r="A76" s="48"/>
      <c r="B76" s="28" t="s">
        <v>8</v>
      </c>
      <c r="C76" s="10"/>
      <c r="D76" s="29"/>
    </row>
    <row r="77" spans="1:4" ht="12.75">
      <c r="A77" s="48" t="s">
        <v>24</v>
      </c>
      <c r="B77" s="1" t="s">
        <v>47</v>
      </c>
      <c r="C77" s="10">
        <v>330808</v>
      </c>
      <c r="D77" s="29"/>
    </row>
    <row r="78" spans="1:4" ht="12.75">
      <c r="A78" s="48" t="s">
        <v>48</v>
      </c>
      <c r="B78" s="1" t="s">
        <v>49</v>
      </c>
      <c r="C78" s="10">
        <v>15975</v>
      </c>
      <c r="D78" s="6"/>
    </row>
    <row r="79" spans="1:4" ht="12.75">
      <c r="A79" s="48" t="s">
        <v>48</v>
      </c>
      <c r="B79" s="1" t="s">
        <v>58</v>
      </c>
      <c r="C79" s="10">
        <v>25952</v>
      </c>
      <c r="D79" s="29"/>
    </row>
    <row r="80" spans="1:4" ht="12.75">
      <c r="A80" s="48" t="s">
        <v>21</v>
      </c>
      <c r="B80" s="1" t="s">
        <v>59</v>
      </c>
      <c r="C80" s="10">
        <v>315087</v>
      </c>
      <c r="D80" s="29"/>
    </row>
    <row r="81" spans="1:4" ht="12.75">
      <c r="A81" s="48" t="s">
        <v>24</v>
      </c>
      <c r="B81" s="34" t="s">
        <v>60</v>
      </c>
      <c r="C81" s="63">
        <v>30000</v>
      </c>
      <c r="D81" s="29"/>
    </row>
    <row r="82" spans="1:4" ht="12.75">
      <c r="A82" s="49" t="s">
        <v>21</v>
      </c>
      <c r="B82" s="1" t="s">
        <v>61</v>
      </c>
      <c r="C82" s="10">
        <v>419900</v>
      </c>
      <c r="D82" s="29"/>
    </row>
    <row r="83" spans="1:4" ht="12.75">
      <c r="A83" s="49" t="s">
        <v>24</v>
      </c>
      <c r="B83" s="1" t="s">
        <v>63</v>
      </c>
      <c r="C83" s="10">
        <v>1500000</v>
      </c>
      <c r="D83" s="29"/>
    </row>
    <row r="84" spans="1:4" ht="12.75">
      <c r="A84" s="49" t="s">
        <v>24</v>
      </c>
      <c r="B84" s="1" t="s">
        <v>62</v>
      </c>
      <c r="C84" s="10">
        <v>600000</v>
      </c>
      <c r="D84" s="29"/>
    </row>
    <row r="85" spans="1:4" ht="12.75">
      <c r="A85" s="49" t="s">
        <v>24</v>
      </c>
      <c r="B85" s="1" t="s">
        <v>64</v>
      </c>
      <c r="C85" s="10">
        <v>20000</v>
      </c>
      <c r="D85" s="29"/>
    </row>
    <row r="86" spans="1:4" ht="12.75">
      <c r="A86" s="49" t="s">
        <v>24</v>
      </c>
      <c r="B86" s="64" t="s">
        <v>65</v>
      </c>
      <c r="C86" s="63">
        <v>20000</v>
      </c>
      <c r="D86" s="6"/>
    </row>
    <row r="87" spans="1:4" ht="12.75">
      <c r="A87" s="49"/>
      <c r="B87" s="1"/>
      <c r="C87" s="65">
        <f>SUM(C77:C86)</f>
        <v>3277722</v>
      </c>
      <c r="D87" s="6"/>
    </row>
    <row r="88" spans="1:4" ht="12.75">
      <c r="A88" s="48"/>
      <c r="B88" s="28" t="s">
        <v>2</v>
      </c>
      <c r="C88" s="10"/>
      <c r="D88" s="6"/>
    </row>
    <row r="89" spans="1:4" ht="12.75">
      <c r="A89" s="49" t="s">
        <v>25</v>
      </c>
      <c r="B89" s="66" t="s">
        <v>66</v>
      </c>
      <c r="C89" s="27">
        <v>4606795</v>
      </c>
      <c r="D89" s="6"/>
    </row>
    <row r="90" spans="1:4" ht="12.75">
      <c r="A90" s="49" t="s">
        <v>25</v>
      </c>
      <c r="B90" s="1" t="s">
        <v>3</v>
      </c>
      <c r="C90" s="27">
        <v>2700000</v>
      </c>
      <c r="D90" s="6" t="s">
        <v>9</v>
      </c>
    </row>
    <row r="91" spans="1:4" ht="12.75">
      <c r="A91" s="49" t="s">
        <v>25</v>
      </c>
      <c r="B91" s="1" t="s">
        <v>4</v>
      </c>
      <c r="C91" s="27">
        <v>1700000</v>
      </c>
      <c r="D91" s="6" t="s">
        <v>11</v>
      </c>
    </row>
    <row r="92" spans="1:4" ht="12.75">
      <c r="A92" s="49" t="s">
        <v>25</v>
      </c>
      <c r="B92" s="1" t="s">
        <v>5</v>
      </c>
      <c r="C92" s="27">
        <v>1000000</v>
      </c>
      <c r="D92" s="6"/>
    </row>
    <row r="93" spans="1:4" ht="12.75">
      <c r="A93" s="49" t="s">
        <v>25</v>
      </c>
      <c r="B93" s="1" t="s">
        <v>6</v>
      </c>
      <c r="C93" s="27">
        <v>800000</v>
      </c>
      <c r="D93" s="19" t="s">
        <v>67</v>
      </c>
    </row>
    <row r="94" spans="1:4" ht="12.75">
      <c r="A94" s="49" t="s">
        <v>13</v>
      </c>
      <c r="B94" s="2" t="s">
        <v>68</v>
      </c>
      <c r="C94" s="11">
        <v>175000</v>
      </c>
      <c r="D94" s="37"/>
    </row>
    <row r="95" spans="1:4" ht="12.75">
      <c r="A95" s="67" t="s">
        <v>12</v>
      </c>
      <c r="B95" s="68" t="s">
        <v>69</v>
      </c>
      <c r="C95" s="11">
        <v>15000</v>
      </c>
      <c r="D95" s="37"/>
    </row>
    <row r="96" spans="1:4" ht="12.75">
      <c r="A96" s="67" t="s">
        <v>23</v>
      </c>
      <c r="B96" s="68" t="s">
        <v>70</v>
      </c>
      <c r="C96" s="11">
        <v>90000</v>
      </c>
      <c r="D96" s="37"/>
    </row>
    <row r="97" spans="1:4" ht="12.75">
      <c r="A97" s="50" t="s">
        <v>71</v>
      </c>
      <c r="B97" s="7" t="s">
        <v>72</v>
      </c>
      <c r="C97" s="11">
        <v>3000</v>
      </c>
      <c r="D97" s="7"/>
    </row>
    <row r="98" spans="1:4" ht="12.75">
      <c r="A98" s="50"/>
      <c r="B98" s="38" t="s">
        <v>17</v>
      </c>
      <c r="C98" s="69">
        <f>SUM(C89:C97)</f>
        <v>11089795</v>
      </c>
      <c r="D98" s="7"/>
    </row>
    <row r="99" spans="1:4" ht="12.75">
      <c r="A99" s="50"/>
      <c r="B99" s="36"/>
      <c r="C99" s="11"/>
      <c r="D99" s="7"/>
    </row>
    <row r="100" spans="1:4" ht="15.75" thickBot="1">
      <c r="A100" s="51"/>
      <c r="B100" s="43" t="s">
        <v>73</v>
      </c>
      <c r="C100" s="44">
        <f>SUM(C54+C74+C87+C98)</f>
        <v>37405578</v>
      </c>
      <c r="D100" s="20"/>
    </row>
    <row r="101" spans="1:4" ht="12.75">
      <c r="A101" s="49"/>
      <c r="B101" s="4"/>
      <c r="C101" s="31"/>
      <c r="D101" s="21"/>
    </row>
    <row r="102" spans="1:4" ht="12.75">
      <c r="A102" s="52"/>
      <c r="B102" s="8" t="s">
        <v>74</v>
      </c>
      <c r="C102" s="56">
        <f>SUM(C47-C100)</f>
        <v>35839000</v>
      </c>
      <c r="D102" s="22"/>
    </row>
    <row r="103" spans="1:4" ht="12.75">
      <c r="A103" s="52"/>
      <c r="B103" s="8"/>
      <c r="C103" s="56"/>
      <c r="D103" s="22"/>
    </row>
    <row r="104" spans="1:4" ht="12.75">
      <c r="A104" s="48"/>
      <c r="B104" s="1" t="s">
        <v>2</v>
      </c>
      <c r="C104" s="17"/>
      <c r="D104" s="22"/>
    </row>
    <row r="105" spans="1:4" ht="12.75">
      <c r="A105" s="49" t="s">
        <v>25</v>
      </c>
      <c r="B105" s="1" t="s">
        <v>75</v>
      </c>
      <c r="C105" s="10">
        <v>200000</v>
      </c>
      <c r="D105" s="22" t="s">
        <v>9</v>
      </c>
    </row>
    <row r="106" spans="1:4" ht="12.75">
      <c r="A106" s="49" t="s">
        <v>25</v>
      </c>
      <c r="B106" s="1" t="s">
        <v>76</v>
      </c>
      <c r="C106" s="10">
        <v>100000</v>
      </c>
      <c r="D106" s="22" t="s">
        <v>10</v>
      </c>
    </row>
    <row r="107" spans="1:4" ht="12.75">
      <c r="A107" s="49" t="s">
        <v>25</v>
      </c>
      <c r="B107" s="1" t="s">
        <v>77</v>
      </c>
      <c r="C107" s="10">
        <v>100000</v>
      </c>
      <c r="D107" s="22"/>
    </row>
    <row r="108" spans="1:4" ht="12.75">
      <c r="A108" s="49" t="s">
        <v>25</v>
      </c>
      <c r="B108" s="1" t="s">
        <v>78</v>
      </c>
      <c r="C108" s="10">
        <v>100000</v>
      </c>
      <c r="D108" s="22"/>
    </row>
    <row r="109" spans="1:4" ht="12.75">
      <c r="A109" s="48"/>
      <c r="B109" s="34"/>
      <c r="C109" s="35"/>
      <c r="D109" s="22"/>
    </row>
    <row r="110" spans="1:4" ht="23.25" customHeight="1">
      <c r="A110" s="53" t="s">
        <v>19</v>
      </c>
      <c r="B110" s="74" t="s">
        <v>79</v>
      </c>
      <c r="C110" s="75">
        <f>SUM(C102-C105-C106-C107-C108)</f>
        <v>35339000</v>
      </c>
      <c r="D110" s="22"/>
    </row>
    <row r="111" spans="1:4" ht="19.5" customHeight="1">
      <c r="A111" s="52"/>
      <c r="B111" s="14" t="s">
        <v>80</v>
      </c>
      <c r="C111" s="10"/>
      <c r="D111" s="22"/>
    </row>
    <row r="112" spans="1:4" ht="6" customHeight="1">
      <c r="A112" s="61"/>
      <c r="B112" s="30"/>
      <c r="C112" s="27"/>
      <c r="D112" s="29"/>
    </row>
    <row r="113" spans="1:4" ht="12.75">
      <c r="A113" s="60" t="s">
        <v>24</v>
      </c>
      <c r="B113" s="30" t="s">
        <v>81</v>
      </c>
      <c r="C113" s="27">
        <v>5921000</v>
      </c>
      <c r="D113" s="29"/>
    </row>
    <row r="114" spans="1:4" ht="12.75">
      <c r="A114" s="60" t="s">
        <v>21</v>
      </c>
      <c r="B114" s="30" t="s">
        <v>82</v>
      </c>
      <c r="C114" s="27">
        <v>1350000</v>
      </c>
      <c r="D114" s="29"/>
    </row>
    <row r="115" spans="1:4" ht="12.75">
      <c r="A115" s="60" t="s">
        <v>21</v>
      </c>
      <c r="B115" s="30" t="s">
        <v>83</v>
      </c>
      <c r="C115" s="32">
        <v>600000</v>
      </c>
      <c r="D115" s="70"/>
    </row>
    <row r="116" spans="1:4" ht="12.75">
      <c r="A116" s="60"/>
      <c r="B116" s="30"/>
      <c r="C116" s="27"/>
      <c r="D116" s="29"/>
    </row>
    <row r="117" spans="1:4" ht="12.75">
      <c r="A117" s="60" t="s">
        <v>84</v>
      </c>
      <c r="B117" s="30" t="s">
        <v>87</v>
      </c>
      <c r="C117" s="27">
        <v>1655000</v>
      </c>
      <c r="D117" s="29"/>
    </row>
    <row r="118" spans="1:4" ht="12.75">
      <c r="A118" s="60" t="s">
        <v>85</v>
      </c>
      <c r="B118" s="30" t="s">
        <v>86</v>
      </c>
      <c r="C118" s="27">
        <v>480000</v>
      </c>
      <c r="D118" s="29"/>
    </row>
    <row r="119" spans="1:4" ht="12.75">
      <c r="A119" s="60"/>
      <c r="B119" s="71"/>
      <c r="C119" s="27"/>
      <c r="D119" s="29"/>
    </row>
    <row r="120" spans="1:4" ht="15">
      <c r="A120" s="60"/>
      <c r="B120" s="72" t="s">
        <v>88</v>
      </c>
      <c r="C120" s="27"/>
      <c r="D120" s="29"/>
    </row>
    <row r="121" spans="1:4" ht="12.75">
      <c r="A121" s="60" t="s">
        <v>26</v>
      </c>
      <c r="B121" s="30" t="s">
        <v>91</v>
      </c>
      <c r="C121" s="27">
        <v>13000000</v>
      </c>
      <c r="D121" s="29" t="s">
        <v>89</v>
      </c>
    </row>
    <row r="122" spans="1:4" ht="12.75">
      <c r="A122" s="60"/>
      <c r="B122" s="30"/>
      <c r="C122" s="27"/>
      <c r="D122" s="29"/>
    </row>
    <row r="123" spans="1:4" ht="12.75">
      <c r="A123" s="48"/>
      <c r="B123" s="25" t="s">
        <v>90</v>
      </c>
      <c r="C123" s="10"/>
      <c r="D123" s="6"/>
    </row>
    <row r="124" spans="1:4" ht="12.75">
      <c r="A124" s="48" t="s">
        <v>29</v>
      </c>
      <c r="B124" s="1" t="s">
        <v>93</v>
      </c>
      <c r="C124" s="10">
        <v>540000</v>
      </c>
      <c r="D124" s="6"/>
    </row>
    <row r="125" spans="1:4" ht="12.75">
      <c r="A125" s="48" t="s">
        <v>29</v>
      </c>
      <c r="B125" s="1" t="s">
        <v>94</v>
      </c>
      <c r="C125" s="10">
        <v>594000</v>
      </c>
      <c r="D125" s="6"/>
    </row>
    <row r="126" spans="1:4" ht="12.75">
      <c r="A126" s="48" t="s">
        <v>28</v>
      </c>
      <c r="B126" s="1" t="s">
        <v>95</v>
      </c>
      <c r="C126" s="10">
        <v>891000</v>
      </c>
      <c r="D126" s="6"/>
    </row>
    <row r="127" spans="1:4" ht="12.75">
      <c r="A127" s="48" t="s">
        <v>29</v>
      </c>
      <c r="B127" s="1" t="s">
        <v>96</v>
      </c>
      <c r="C127" s="10">
        <v>630000</v>
      </c>
      <c r="D127" s="6"/>
    </row>
    <row r="128" spans="1:4" ht="12.75">
      <c r="A128" s="60" t="s">
        <v>28</v>
      </c>
      <c r="B128" s="30" t="s">
        <v>97</v>
      </c>
      <c r="C128" s="27">
        <v>945000</v>
      </c>
      <c r="D128" s="6"/>
    </row>
    <row r="129" spans="1:4" ht="12.75">
      <c r="A129" s="60" t="s">
        <v>29</v>
      </c>
      <c r="B129" s="30" t="s">
        <v>98</v>
      </c>
      <c r="C129" s="27">
        <v>1380000</v>
      </c>
      <c r="D129" s="6"/>
    </row>
    <row r="130" spans="1:4" ht="12.75">
      <c r="A130" s="60" t="s">
        <v>29</v>
      </c>
      <c r="B130" s="30" t="s">
        <v>99</v>
      </c>
      <c r="C130" s="27">
        <v>516000</v>
      </c>
      <c r="D130" s="6"/>
    </row>
    <row r="131" spans="1:4" ht="12.75">
      <c r="A131" s="60" t="s">
        <v>28</v>
      </c>
      <c r="B131" s="30" t="s">
        <v>100</v>
      </c>
      <c r="C131" s="27">
        <v>774000</v>
      </c>
      <c r="D131" s="6"/>
    </row>
    <row r="132" spans="1:4" ht="12.75">
      <c r="A132" s="60" t="s">
        <v>28</v>
      </c>
      <c r="B132" s="30" t="s">
        <v>101</v>
      </c>
      <c r="C132" s="27">
        <v>100000</v>
      </c>
      <c r="D132" s="6"/>
    </row>
    <row r="133" spans="1:4" ht="12.75">
      <c r="A133" s="60" t="s">
        <v>28</v>
      </c>
      <c r="B133" s="30" t="s">
        <v>102</v>
      </c>
      <c r="C133" s="27">
        <v>2158000</v>
      </c>
      <c r="D133" s="6"/>
    </row>
    <row r="134" spans="1:4" ht="12.75">
      <c r="A134" s="60" t="s">
        <v>29</v>
      </c>
      <c r="B134" s="30" t="s">
        <v>103</v>
      </c>
      <c r="C134" s="27">
        <v>500000</v>
      </c>
      <c r="D134" s="6"/>
    </row>
    <row r="135" spans="1:4" ht="12.75">
      <c r="A135" s="60" t="s">
        <v>28</v>
      </c>
      <c r="B135" s="30" t="s">
        <v>113</v>
      </c>
      <c r="C135" s="27">
        <v>3000000</v>
      </c>
      <c r="D135" s="6"/>
    </row>
    <row r="136" spans="1:4" ht="12.75">
      <c r="A136" s="60"/>
      <c r="B136" s="30"/>
      <c r="C136" s="27"/>
      <c r="D136" s="76" t="s">
        <v>114</v>
      </c>
    </row>
    <row r="137" spans="1:4" ht="12.75">
      <c r="A137" s="60"/>
      <c r="B137" s="73" t="s">
        <v>104</v>
      </c>
      <c r="C137" s="27"/>
      <c r="D137" s="6"/>
    </row>
    <row r="138" spans="1:4" ht="12.75">
      <c r="A138" s="60" t="s">
        <v>29</v>
      </c>
      <c r="B138" s="30" t="s">
        <v>105</v>
      </c>
      <c r="C138" s="27">
        <v>45000</v>
      </c>
      <c r="D138" s="6"/>
    </row>
    <row r="139" spans="1:4" ht="12.75">
      <c r="A139" s="60" t="s">
        <v>29</v>
      </c>
      <c r="B139" s="30" t="s">
        <v>106</v>
      </c>
      <c r="C139" s="27">
        <v>90000</v>
      </c>
      <c r="D139" s="6"/>
    </row>
    <row r="140" spans="1:4" ht="12.75">
      <c r="A140" s="60" t="s">
        <v>107</v>
      </c>
      <c r="B140" s="30" t="s">
        <v>108</v>
      </c>
      <c r="C140" s="27">
        <v>24000</v>
      </c>
      <c r="D140" s="6"/>
    </row>
    <row r="141" spans="1:4" ht="12.75">
      <c r="A141" s="60" t="s">
        <v>28</v>
      </c>
      <c r="B141" s="30" t="s">
        <v>109</v>
      </c>
      <c r="C141" s="27">
        <v>36000</v>
      </c>
      <c r="D141" s="6"/>
    </row>
    <row r="142" spans="1:4" ht="12.75">
      <c r="A142" s="60" t="s">
        <v>28</v>
      </c>
      <c r="B142" s="30" t="s">
        <v>110</v>
      </c>
      <c r="C142" s="27">
        <v>90000</v>
      </c>
      <c r="D142" s="6"/>
    </row>
    <row r="143" spans="1:4" ht="12.75">
      <c r="A143" s="60" t="s">
        <v>29</v>
      </c>
      <c r="B143" s="30" t="s">
        <v>111</v>
      </c>
      <c r="C143" s="27">
        <v>8000</v>
      </c>
      <c r="D143" s="6"/>
    </row>
    <row r="144" spans="1:4" ht="12.75">
      <c r="A144" s="60" t="s">
        <v>28</v>
      </c>
      <c r="B144" s="30" t="s">
        <v>112</v>
      </c>
      <c r="C144" s="27">
        <v>12000</v>
      </c>
      <c r="D144" s="6"/>
    </row>
    <row r="145" spans="1:4" ht="12.75">
      <c r="A145" s="60"/>
      <c r="B145" s="30"/>
      <c r="C145" s="27"/>
      <c r="D145" s="6" t="s">
        <v>115</v>
      </c>
    </row>
    <row r="146" spans="1:4" ht="12.75">
      <c r="A146" s="60"/>
      <c r="B146" s="30"/>
      <c r="C146" s="27"/>
      <c r="D146" s="6"/>
    </row>
    <row r="147" spans="1:4" ht="15">
      <c r="A147" s="48"/>
      <c r="B147" s="120" t="s">
        <v>157</v>
      </c>
      <c r="C147" s="121">
        <f>SUM(C113:C146)</f>
        <v>35339000</v>
      </c>
      <c r="D147" s="6"/>
    </row>
    <row r="148" spans="1:4" ht="12.75">
      <c r="A148" s="48"/>
      <c r="B148" s="30"/>
      <c r="C148" s="32"/>
      <c r="D148" s="6"/>
    </row>
    <row r="149" spans="1:4" ht="13.5" thickBot="1">
      <c r="A149" s="48"/>
      <c r="B149" s="23"/>
      <c r="C149" s="24"/>
      <c r="D149" s="45"/>
    </row>
    <row r="150" spans="3:4" ht="12.75">
      <c r="C150" s="9"/>
      <c r="D150" s="5"/>
    </row>
    <row r="151" spans="1:4" ht="12.75">
      <c r="A151" s="54"/>
      <c r="B151" s="26" t="s">
        <v>16</v>
      </c>
      <c r="C151" s="12"/>
      <c r="D151" s="5"/>
    </row>
    <row r="152" spans="1:4" ht="12.75">
      <c r="A152" s="54"/>
      <c r="B152" s="3" t="s">
        <v>92</v>
      </c>
      <c r="C152" s="12"/>
      <c r="D152" s="5"/>
    </row>
    <row r="153" spans="1:4" ht="12.75">
      <c r="A153" s="54"/>
      <c r="B153" s="26"/>
      <c r="C153" s="12"/>
      <c r="D153" s="5"/>
    </row>
    <row r="154" ht="12.75">
      <c r="C154" s="55"/>
    </row>
    <row r="155" spans="1:3" ht="12.75">
      <c r="A155" s="57"/>
      <c r="B155" s="58"/>
      <c r="C155" s="59"/>
    </row>
    <row r="156" spans="1:3" ht="12.75">
      <c r="A156" s="57"/>
      <c r="B156" s="58"/>
      <c r="C156" s="58"/>
    </row>
    <row r="157" spans="1:3" ht="12.75">
      <c r="A157" s="57"/>
      <c r="B157" s="58"/>
      <c r="C157" s="58"/>
    </row>
  </sheetData>
  <sheetProtection/>
  <mergeCells count="2">
    <mergeCell ref="A6:B6"/>
    <mergeCell ref="A47:B47"/>
  </mergeCells>
  <printOptions/>
  <pageMargins left="0.787401575" right="0.787401575" top="0.984251969" bottom="0.984251969" header="0.4921259845" footer="0.4921259845"/>
  <pageSetup horizontalDpi="600" verticalDpi="600" orientation="portrait" paperSize="9" scale="7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E45"/>
  <sheetViews>
    <sheetView zoomScalePageLayoutView="0" workbookViewId="0" topLeftCell="A16">
      <selection activeCell="G52" sqref="G51:G52"/>
    </sheetView>
  </sheetViews>
  <sheetFormatPr defaultColWidth="9.00390625" defaultRowHeight="12.75"/>
  <cols>
    <col min="1" max="1" width="6.25390625" style="0" customWidth="1"/>
    <col min="2" max="2" width="59.875" style="0" customWidth="1"/>
    <col min="3" max="3" width="8.75390625" style="0" customWidth="1"/>
    <col min="4" max="4" width="9.125" style="0" customWidth="1"/>
    <col min="5" max="5" width="11.25390625" style="0" bestFit="1" customWidth="1"/>
  </cols>
  <sheetData>
    <row r="1" spans="1:3" ht="18">
      <c r="A1" s="89"/>
      <c r="B1" s="90" t="s">
        <v>116</v>
      </c>
      <c r="C1" s="91" t="s">
        <v>153</v>
      </c>
    </row>
    <row r="2" spans="1:3" ht="15">
      <c r="A2" s="92">
        <v>1</v>
      </c>
      <c r="B2" s="81" t="s">
        <v>117</v>
      </c>
      <c r="C2" s="93">
        <v>540</v>
      </c>
    </row>
    <row r="3" spans="1:3" ht="15">
      <c r="A3" s="92">
        <v>2</v>
      </c>
      <c r="B3" s="81" t="s">
        <v>118</v>
      </c>
      <c r="C3" s="93">
        <v>1485</v>
      </c>
    </row>
    <row r="4" spans="1:3" ht="15">
      <c r="A4" s="92">
        <v>3</v>
      </c>
      <c r="B4" s="81" t="s">
        <v>119</v>
      </c>
      <c r="C4" s="93">
        <v>1575</v>
      </c>
    </row>
    <row r="5" spans="1:3" ht="15">
      <c r="A5" s="92">
        <v>4</v>
      </c>
      <c r="B5" s="81" t="s">
        <v>120</v>
      </c>
      <c r="C5" s="93">
        <v>1380</v>
      </c>
    </row>
    <row r="6" spans="1:3" ht="15">
      <c r="A6" s="92">
        <v>5</v>
      </c>
      <c r="B6" s="81" t="s">
        <v>121</v>
      </c>
      <c r="C6" s="93">
        <v>1290</v>
      </c>
    </row>
    <row r="7" spans="1:3" ht="30">
      <c r="A7" s="92">
        <v>6</v>
      </c>
      <c r="B7" s="81" t="s">
        <v>122</v>
      </c>
      <c r="C7" s="93">
        <v>100</v>
      </c>
    </row>
    <row r="8" spans="1:3" ht="15">
      <c r="A8" s="92">
        <v>7</v>
      </c>
      <c r="B8" s="81" t="s">
        <v>123</v>
      </c>
      <c r="C8" s="93">
        <v>2158</v>
      </c>
    </row>
    <row r="9" spans="1:4" ht="15">
      <c r="A9" s="94">
        <v>8</v>
      </c>
      <c r="B9" s="82" t="s">
        <v>124</v>
      </c>
      <c r="C9" s="95">
        <v>0</v>
      </c>
      <c r="D9" s="83">
        <v>5873</v>
      </c>
    </row>
    <row r="10" spans="1:3" ht="15">
      <c r="A10" s="92">
        <v>9</v>
      </c>
      <c r="B10" s="81" t="s">
        <v>125</v>
      </c>
      <c r="C10" s="93">
        <v>500</v>
      </c>
    </row>
    <row r="11" spans="1:3" ht="15">
      <c r="A11" s="92"/>
      <c r="B11" s="81"/>
      <c r="C11" s="93"/>
    </row>
    <row r="12" spans="1:3" ht="15">
      <c r="A12" s="92"/>
      <c r="B12" s="81" t="s">
        <v>126</v>
      </c>
      <c r="C12" s="93"/>
    </row>
    <row r="13" spans="1:3" ht="15">
      <c r="A13" s="92">
        <v>10</v>
      </c>
      <c r="B13" s="81" t="s">
        <v>117</v>
      </c>
      <c r="C13" s="93">
        <v>45</v>
      </c>
    </row>
    <row r="14" spans="1:3" ht="15">
      <c r="A14" s="92">
        <v>11</v>
      </c>
      <c r="B14" s="81" t="s">
        <v>120</v>
      </c>
      <c r="C14" s="93">
        <v>90</v>
      </c>
    </row>
    <row r="15" spans="1:3" ht="15">
      <c r="A15" s="92">
        <v>12</v>
      </c>
      <c r="B15" s="81" t="s">
        <v>127</v>
      </c>
      <c r="C15" s="93">
        <v>60</v>
      </c>
    </row>
    <row r="16" spans="1:3" ht="15">
      <c r="A16" s="92">
        <v>13</v>
      </c>
      <c r="B16" s="81" t="s">
        <v>128</v>
      </c>
      <c r="C16" s="93">
        <v>90</v>
      </c>
    </row>
    <row r="17" spans="1:3" ht="30">
      <c r="A17" s="92">
        <v>14</v>
      </c>
      <c r="B17" s="81" t="s">
        <v>129</v>
      </c>
      <c r="C17" s="93">
        <v>20</v>
      </c>
    </row>
    <row r="18" spans="1:4" ht="15">
      <c r="A18" s="92">
        <v>15</v>
      </c>
      <c r="B18" s="81" t="s">
        <v>130</v>
      </c>
      <c r="C18" s="93">
        <v>3000</v>
      </c>
      <c r="D18" s="3"/>
    </row>
    <row r="19" spans="1:5" ht="21" customHeight="1">
      <c r="A19" s="92"/>
      <c r="B19" s="110" t="s">
        <v>154</v>
      </c>
      <c r="C19" s="119">
        <f>SUM(C2:C18)</f>
        <v>12333</v>
      </c>
      <c r="D19" s="80"/>
      <c r="E19" s="84"/>
    </row>
    <row r="20" spans="1:3" ht="15">
      <c r="A20" s="92"/>
      <c r="B20" s="77"/>
      <c r="C20" s="96"/>
    </row>
    <row r="21" spans="1:4" ht="14.25">
      <c r="A21" s="102">
        <v>16</v>
      </c>
      <c r="B21" s="103" t="s">
        <v>131</v>
      </c>
      <c r="C21" s="104">
        <v>4200</v>
      </c>
      <c r="D21" t="s">
        <v>132</v>
      </c>
    </row>
    <row r="22" spans="1:3" ht="14.25">
      <c r="A22" s="102">
        <v>17</v>
      </c>
      <c r="B22" s="103" t="s">
        <v>133</v>
      </c>
      <c r="C22" s="104">
        <v>330</v>
      </c>
    </row>
    <row r="23" spans="1:3" ht="14.25">
      <c r="A23" s="102">
        <v>18</v>
      </c>
      <c r="B23" s="103" t="s">
        <v>134</v>
      </c>
      <c r="C23" s="104">
        <v>1000</v>
      </c>
    </row>
    <row r="24" spans="1:3" ht="14.25">
      <c r="A24" s="102">
        <v>19</v>
      </c>
      <c r="B24" s="103" t="s">
        <v>135</v>
      </c>
      <c r="C24" s="104">
        <v>1015</v>
      </c>
    </row>
    <row r="25" spans="1:3" ht="14.25">
      <c r="A25" s="102">
        <v>20</v>
      </c>
      <c r="B25" s="103" t="s">
        <v>136</v>
      </c>
      <c r="C25" s="104">
        <v>400</v>
      </c>
    </row>
    <row r="26" spans="1:3" ht="14.25">
      <c r="A26" s="102">
        <v>21</v>
      </c>
      <c r="B26" s="103" t="s">
        <v>15</v>
      </c>
      <c r="C26" s="104">
        <v>1100</v>
      </c>
    </row>
    <row r="27" spans="1:3" ht="14.25">
      <c r="A27" s="102">
        <v>22</v>
      </c>
      <c r="B27" s="103" t="s">
        <v>137</v>
      </c>
      <c r="C27" s="104">
        <v>370</v>
      </c>
    </row>
    <row r="28" spans="1:3" ht="14.25">
      <c r="A28" s="102">
        <v>23</v>
      </c>
      <c r="B28" s="103" t="s">
        <v>138</v>
      </c>
      <c r="C28" s="104">
        <v>500</v>
      </c>
    </row>
    <row r="29" spans="1:3" ht="14.25">
      <c r="A29" s="102">
        <v>24</v>
      </c>
      <c r="B29" s="103" t="s">
        <v>139</v>
      </c>
      <c r="C29" s="104">
        <v>1000</v>
      </c>
    </row>
    <row r="30" spans="1:3" ht="14.25">
      <c r="A30" s="102">
        <v>25</v>
      </c>
      <c r="B30" s="103" t="s">
        <v>140</v>
      </c>
      <c r="C30" s="104">
        <v>80</v>
      </c>
    </row>
    <row r="31" spans="1:3" ht="14.25">
      <c r="A31" s="102">
        <v>26</v>
      </c>
      <c r="B31" s="103" t="s">
        <v>141</v>
      </c>
      <c r="C31" s="104">
        <v>500</v>
      </c>
    </row>
    <row r="32" spans="1:3" ht="14.25">
      <c r="A32" s="102">
        <v>27</v>
      </c>
      <c r="B32" s="103" t="s">
        <v>142</v>
      </c>
      <c r="C32" s="104">
        <v>90</v>
      </c>
    </row>
    <row r="33" spans="1:3" ht="14.25">
      <c r="A33" s="102">
        <v>28</v>
      </c>
      <c r="B33" s="103" t="s">
        <v>143</v>
      </c>
      <c r="C33" s="104">
        <v>500</v>
      </c>
    </row>
    <row r="34" spans="1:3" ht="14.25">
      <c r="A34" s="102">
        <v>29</v>
      </c>
      <c r="B34" s="103" t="s">
        <v>144</v>
      </c>
      <c r="C34" s="104">
        <v>1260</v>
      </c>
    </row>
    <row r="35" spans="1:3" ht="14.25">
      <c r="A35" s="102">
        <v>30</v>
      </c>
      <c r="B35" s="103" t="s">
        <v>145</v>
      </c>
      <c r="C35" s="104">
        <v>9108</v>
      </c>
    </row>
    <row r="36" spans="1:3" ht="14.25">
      <c r="A36" s="102">
        <v>31</v>
      </c>
      <c r="B36" s="106" t="s">
        <v>146</v>
      </c>
      <c r="C36" s="104">
        <v>1914</v>
      </c>
    </row>
    <row r="37" spans="1:3" ht="14.25">
      <c r="A37" s="112">
        <v>32</v>
      </c>
      <c r="B37" s="116" t="s">
        <v>147</v>
      </c>
      <c r="C37" s="114">
        <v>1210</v>
      </c>
    </row>
    <row r="38" spans="1:4" ht="14.25">
      <c r="A38" s="107">
        <v>33</v>
      </c>
      <c r="B38" s="117" t="s">
        <v>148</v>
      </c>
      <c r="C38" s="108">
        <v>580</v>
      </c>
      <c r="D38" s="58"/>
    </row>
    <row r="39" spans="1:3" ht="14.25">
      <c r="A39" s="113">
        <v>34</v>
      </c>
      <c r="B39" s="118" t="s">
        <v>149</v>
      </c>
      <c r="C39" s="115">
        <v>60</v>
      </c>
    </row>
    <row r="40" spans="1:3" ht="14.25">
      <c r="A40" s="105">
        <v>35</v>
      </c>
      <c r="B40" s="109" t="s">
        <v>150</v>
      </c>
      <c r="C40" s="104">
        <v>702</v>
      </c>
    </row>
    <row r="41" spans="1:4" ht="15.75" thickBot="1">
      <c r="A41" s="97">
        <v>36</v>
      </c>
      <c r="B41" s="86" t="s">
        <v>151</v>
      </c>
      <c r="C41" s="98">
        <v>13000</v>
      </c>
      <c r="D41" s="85" t="s">
        <v>152</v>
      </c>
    </row>
    <row r="42" spans="1:4" ht="15.75" thickBot="1">
      <c r="A42" s="163" t="s">
        <v>156</v>
      </c>
      <c r="B42" s="164"/>
      <c r="C42" s="111">
        <f>SUM(C19+C41)</f>
        <v>25333</v>
      </c>
      <c r="D42" s="85"/>
    </row>
    <row r="43" spans="1:3" ht="15.75" thickBot="1">
      <c r="A43" s="99"/>
      <c r="B43" s="100"/>
      <c r="C43" s="101"/>
    </row>
    <row r="44" spans="1:3" ht="15">
      <c r="A44" s="78"/>
      <c r="B44" s="87" t="s">
        <v>155</v>
      </c>
      <c r="C44" s="88"/>
    </row>
    <row r="45" ht="15">
      <c r="A45" s="79"/>
    </row>
  </sheetData>
  <sheetProtection/>
  <mergeCells count="1">
    <mergeCell ref="A42:B42"/>
  </mergeCells>
  <printOptions/>
  <pageMargins left="0.787401575" right="0.787401575" top="0.984251969" bottom="0.984251969" header="0.4921259845" footer="0.49212598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Pólová Pavla Ing.</cp:lastModifiedBy>
  <cp:lastPrinted>2015-03-04T19:19:57Z</cp:lastPrinted>
  <dcterms:created xsi:type="dcterms:W3CDTF">1997-01-24T11:07:25Z</dcterms:created>
  <dcterms:modified xsi:type="dcterms:W3CDTF">2015-05-25T11:05:01Z</dcterms:modified>
  <cp:category/>
  <cp:version/>
  <cp:contentType/>
  <cp:contentStatus/>
</cp:coreProperties>
</file>