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'List1'!$A$1:$E$880</definedName>
  </definedNames>
  <calcPr fullCalcOnLoad="1"/>
</workbook>
</file>

<file path=xl/sharedStrings.xml><?xml version="1.0" encoding="utf-8"?>
<sst xmlns="http://schemas.openxmlformats.org/spreadsheetml/2006/main" count="947" uniqueCount="826">
  <si>
    <t>PŘÍJMY, VÝDAJE, FINANCOVÁNÍ A JEJICH KONSOLIDACE</t>
  </si>
  <si>
    <t>TEXT</t>
  </si>
  <si>
    <t>ROZPOČET</t>
  </si>
  <si>
    <t>UPRAVENÝ</t>
  </si>
  <si>
    <t>SKUTEČNOST</t>
  </si>
  <si>
    <t>v Kč</t>
  </si>
  <si>
    <t>třída 1 - daňové příjmy</t>
  </si>
  <si>
    <t>třída 2 - nedaňové příjmy</t>
  </si>
  <si>
    <t>třída 3 - kapitálové příjmy</t>
  </si>
  <si>
    <t>PŘÍJMY PO KONSOLIDACI CELKEM</t>
  </si>
  <si>
    <t>třída 5 - běžné výdaje</t>
  </si>
  <si>
    <t xml:space="preserve">          = běžné výdaje po konsolidaci</t>
  </si>
  <si>
    <t>třída 6 - kapitálové výdaje</t>
  </si>
  <si>
    <t>VÝDAJE PO KONSOLIDACI CELKEM</t>
  </si>
  <si>
    <t>SALDO PŘÍJMU A VÝDAJŮ PO KONSOL.</t>
  </si>
  <si>
    <t>FINANCOVÁNÍ</t>
  </si>
  <si>
    <t>RU</t>
  </si>
  <si>
    <t>% RU</t>
  </si>
  <si>
    <t>(v tis.Kč)</t>
  </si>
  <si>
    <t>(v Kč)</t>
  </si>
  <si>
    <t>Daň z příjmů fyz.osob ze SVČ</t>
  </si>
  <si>
    <t>Daň z příjmů fyz.osob ze záv.činnosti...</t>
  </si>
  <si>
    <t>Daň z příjmů fyzických osob z kapit.výnosů</t>
  </si>
  <si>
    <t>Daň z příjmů právnických osob</t>
  </si>
  <si>
    <t>Daň z příjmů právnických osob za obce</t>
  </si>
  <si>
    <t>Daň z přidané hodnoty</t>
  </si>
  <si>
    <t>Poplatek za likvidaci komunálního odpadu</t>
  </si>
  <si>
    <t>Poplatek ze psů</t>
  </si>
  <si>
    <t>Poplatek za užívání veřejného prostranství</t>
  </si>
  <si>
    <t>Poplatek z ubytovací kapacity</t>
  </si>
  <si>
    <t>Poplatek za povolení k vjezdu</t>
  </si>
  <si>
    <t>Správní poplatky</t>
  </si>
  <si>
    <t>Daň z nemovitostí</t>
  </si>
  <si>
    <t>Daňové příjmy celkem</t>
  </si>
  <si>
    <t>Nedaňové příjmy:</t>
  </si>
  <si>
    <t>Daňové příjmy:</t>
  </si>
  <si>
    <t>Pěstební činnost - příjmy z prodeje dřeva</t>
  </si>
  <si>
    <t>Předškolní zařízení</t>
  </si>
  <si>
    <t>Základní školy</t>
  </si>
  <si>
    <t>Využití volného času dětí a mládeže</t>
  </si>
  <si>
    <t>Prevence vzniku odpadů</t>
  </si>
  <si>
    <t>Činnost místní správy</t>
  </si>
  <si>
    <t>Nedaňové příjmy celkem</t>
  </si>
  <si>
    <t>Kapitálové příjmy:</t>
  </si>
  <si>
    <t>Kapitálové příjmy celkem</t>
  </si>
  <si>
    <t>Převody z vlast.fondů hosp.činnosti</t>
  </si>
  <si>
    <t>Převody z rozpočtových účtů</t>
  </si>
  <si>
    <t>Celkem příjmy</t>
  </si>
  <si>
    <t xml:space="preserve">    příjmy po konsolidaci</t>
  </si>
  <si>
    <t>Ozdravování hosp.zvířat, pol. a spec.plodin</t>
  </si>
  <si>
    <t>Pěstební činnost</t>
  </si>
  <si>
    <t>Silnice</t>
  </si>
  <si>
    <t>Bezpečnost silničního provozu</t>
  </si>
  <si>
    <t>Pitná voda</t>
  </si>
  <si>
    <t>Prevence znečišťování vody</t>
  </si>
  <si>
    <t>Činnosti knihovnické</t>
  </si>
  <si>
    <t>Činnosti muzeí a galerií</t>
  </si>
  <si>
    <t>Ostatní záležitosti kultury</t>
  </si>
  <si>
    <t>Rozhlas a televize</t>
  </si>
  <si>
    <t>Ostatní záležitosti kultury, církví a sděl.prostř.</t>
  </si>
  <si>
    <t>Sportovní zařízení v majetku obce</t>
  </si>
  <si>
    <t>Ostatní tělovýchovná činnost</t>
  </si>
  <si>
    <t>Ostatní zájmová činnost a rekreace</t>
  </si>
  <si>
    <t>Veřejné osvětlení</t>
  </si>
  <si>
    <t>Pohřebnictví</t>
  </si>
  <si>
    <t>Sběr a svoz komunálních odpadů</t>
  </si>
  <si>
    <t>Ostatní nakládání s odpady</t>
  </si>
  <si>
    <t>Monitoring půdy a podzemní vody</t>
  </si>
  <si>
    <t>Chráněné části přírody</t>
  </si>
  <si>
    <t>Ochrana obyvatelstva</t>
  </si>
  <si>
    <t>Bezpečnost a veřejný pořádek</t>
  </si>
  <si>
    <t>Požární ochrana - dobrovolná část</t>
  </si>
  <si>
    <t>Zastupitelstva obcí</t>
  </si>
  <si>
    <t>Pojištění funkčně nespecifikované</t>
  </si>
  <si>
    <t>Ostatní finanční operace</t>
  </si>
  <si>
    <t>DRUH VÝDAJE</t>
  </si>
  <si>
    <t>´  - konsolidace</t>
  </si>
  <si>
    <t>Změna stavu krátk.prostředků na bank.účtech</t>
  </si>
  <si>
    <t>SALDO PŘÍJMŮ A VÝDAJŮ PO KONSOL.</t>
  </si>
  <si>
    <t xml:space="preserve">           - konsolidační položky</t>
  </si>
  <si>
    <t>FINANCOVÁNÍ PO KONSOLIDACI</t>
  </si>
  <si>
    <t>SCHVÁLENÝ</t>
  </si>
  <si>
    <t>RS</t>
  </si>
  <si>
    <t>xx</t>
  </si>
  <si>
    <t>Správa v lesním hospodářství</t>
  </si>
  <si>
    <t>Odvádění a čištění odpadních vod</t>
  </si>
  <si>
    <t xml:space="preserve">Zachování a obnova kulturních památek </t>
  </si>
  <si>
    <t>Ekologická výchova a osvěta</t>
  </si>
  <si>
    <t>Běžné a kapitálové výdaje:</t>
  </si>
  <si>
    <t>Výdaje celkem</t>
  </si>
  <si>
    <t>Výdaje po konsolidaci</t>
  </si>
  <si>
    <t>Odvody za odnětí půdy ze ZPF</t>
  </si>
  <si>
    <t>Celospolečenské funkce lesů</t>
  </si>
  <si>
    <t>Ostatní speciální zdravotnická péče</t>
  </si>
  <si>
    <t>Neinv.přijaté transfery ze SR v rámci SDV</t>
  </si>
  <si>
    <t>Přijaté transfery:</t>
  </si>
  <si>
    <t>Přijaté  transfery celkem</t>
  </si>
  <si>
    <t>Vnitřní obchod</t>
  </si>
  <si>
    <t>Denní stacionáře a centra denních služeb</t>
  </si>
  <si>
    <t>ve školách - převádějí se na účet fondu pronajatý  majetek a do rozpočtu výdajů se zařazují až při následném čerpání těchto prostředků</t>
  </si>
  <si>
    <t>Ostatní odvody z vybraných činností a služeb j.n.</t>
  </si>
  <si>
    <t>Provoz veřejné silniční dopravy-dopravní obslužnost</t>
  </si>
  <si>
    <t>Školní stravování</t>
  </si>
  <si>
    <t>Komunální služby a úz.rozvoj j.n.</t>
  </si>
  <si>
    <t xml:space="preserve">Ostatní činnosti j.n. </t>
  </si>
  <si>
    <t>Ostatní zálež.v silnič.dopravě</t>
  </si>
  <si>
    <t>Úpravy drobných vodních toků</t>
  </si>
  <si>
    <t>% ROZPOČTU</t>
  </si>
  <si>
    <t>UPRAVENÉHO</t>
  </si>
  <si>
    <t>v.Kč</t>
  </si>
  <si>
    <t>-</t>
  </si>
  <si>
    <t>Ostatní převody z vlastních fondů</t>
  </si>
  <si>
    <t>přijaté dotace a převody po konsolidaci celkem</t>
  </si>
  <si>
    <t>Základní umělecké školy</t>
  </si>
  <si>
    <t>Monitoring nakládání s odpady</t>
  </si>
  <si>
    <t>Ostatní záležitosti v dopravě-přijaté sankční platby</t>
  </si>
  <si>
    <t>Zdravotnická záchranná služba-příjmy z pronájmu</t>
  </si>
  <si>
    <t>Využívání  a zneškodňování komun.odpadů /EKOKOM/</t>
  </si>
  <si>
    <t>Prevence vzniku odpadů /zpětný odběr el.zařízení/</t>
  </si>
  <si>
    <t>Ost.služby a činnosti v oblasti soc.péče-nájemné KD</t>
  </si>
  <si>
    <t>Bezpečnost a veřejný pořádek - přijaté sankční platby</t>
  </si>
  <si>
    <t>Obecné příjmy a výdaje z fin.operací - příjmy z úroků</t>
  </si>
  <si>
    <t>Vydavatelská činnost</t>
  </si>
  <si>
    <t>Činnosti registrovaných církví a náb.společností</t>
  </si>
  <si>
    <t>Odborné sociální poradenství</t>
  </si>
  <si>
    <t>Ostatní soc.péče a pomoc dětem a ml.-vrácené vymož.výž.</t>
  </si>
  <si>
    <t xml:space="preserve">      - konsolidace</t>
  </si>
  <si>
    <t xml:space="preserve">      -konsolidace</t>
  </si>
  <si>
    <t>Ostatní záležitosti soc.věcí a politiky zaměstnanosti</t>
  </si>
  <si>
    <t>Převody vlastním fondům v rozpočtech úz.úrovně</t>
  </si>
  <si>
    <t>Uhrazené splátky dlouhod.přijatých půjčených prostředků</t>
  </si>
  <si>
    <t>třída 4 - přijaté transfery</t>
  </si>
  <si>
    <t xml:space="preserve">          =transfery po konsolidaci</t>
  </si>
  <si>
    <t>Odvod z loterií a podobných her kromě z VHP</t>
  </si>
  <si>
    <t>Příjmy za zkoušky z odb.způsobilosti od žadatelů o ŘO</t>
  </si>
  <si>
    <t>Odvody z výherních hracích přístrojů</t>
  </si>
  <si>
    <t>Nízkoprahová zařízení pro děti a mládež</t>
  </si>
  <si>
    <t>Prodej pozemků a ost.hm.majetku</t>
  </si>
  <si>
    <t>Střední odborné školy</t>
  </si>
  <si>
    <t>Hudební činnost</t>
  </si>
  <si>
    <t xml:space="preserve">Pomoc zdravotně postiženým </t>
  </si>
  <si>
    <t>Územní plánování</t>
  </si>
  <si>
    <t>Ostatní činnosti k ochraně přírody</t>
  </si>
  <si>
    <t>x</t>
  </si>
  <si>
    <t>Rozpočet hospodaření města Velké Meziříčí na rok 2014 byl zastupitelstvem města schválen 17.12.2013.</t>
  </si>
  <si>
    <t>jednotlivými zařízeními. Další příjmy, které ovlivňují % plnění rozpočtu, jsou přijaté sankční platby a jiné příjmy, které nelze předem rozpočtovat.</t>
  </si>
  <si>
    <t>Tyto příjmy je možné, v některých případech i povinné (např. ochrana životního prostředí) zařazovat v průběhu roku do rozpočtu upraveného</t>
  </si>
  <si>
    <t xml:space="preserve">a použít na financování nutných výdajů. </t>
  </si>
  <si>
    <t>Ozdravování hosp.zvířat-umístění psa v útulku</t>
  </si>
  <si>
    <t>Silnice-přijaté poj.náhrady</t>
  </si>
  <si>
    <t>Veřejné osvětlení-přeplatky</t>
  </si>
  <si>
    <t>Příjmy z finančního vypořádání-vratka přísp.na PD Dyje II.</t>
  </si>
  <si>
    <t>Zájm.činnost v kultuře-přijatý inv.dar od SATT na digit.kina</t>
  </si>
  <si>
    <t>Příjmy z prodeje bytů</t>
  </si>
  <si>
    <t>Ostatní neinv.přijaté transfery-proj.mládež v akci</t>
  </si>
  <si>
    <t>Ostatní záležitosti v dopravě</t>
  </si>
  <si>
    <t>Filmová tvorba…</t>
  </si>
  <si>
    <t>Výstavba a údržba místních inž.sítí</t>
  </si>
  <si>
    <t>Čerpání úvěru - rekonstrukce JC</t>
  </si>
  <si>
    <t>Poplatky za plnění pozemků plnění funkce lesa</t>
  </si>
  <si>
    <t xml:space="preserve">     stavební</t>
  </si>
  <si>
    <t xml:space="preserve">     rybářské lístky</t>
  </si>
  <si>
    <t xml:space="preserve">     tombola</t>
  </si>
  <si>
    <t xml:space="preserve">     matrika</t>
  </si>
  <si>
    <t xml:space="preserve">     evidence obyvatel</t>
  </si>
  <si>
    <t xml:space="preserve">     živnost</t>
  </si>
  <si>
    <t xml:space="preserve">     evidence zemědělců</t>
  </si>
  <si>
    <t xml:space="preserve">     vodní hospodářství</t>
  </si>
  <si>
    <t xml:space="preserve">     dopravní</t>
  </si>
  <si>
    <t xml:space="preserve">     pasy, OP</t>
  </si>
  <si>
    <t xml:space="preserve">     lovecké lístky</t>
  </si>
  <si>
    <t xml:space="preserve">     výstup z ISVS</t>
  </si>
  <si>
    <t xml:space="preserve">     kopírování ze spisu</t>
  </si>
  <si>
    <t xml:space="preserve">     potvrzení o bezdlužnosti</t>
  </si>
  <si>
    <t>Ostatní záležitosti les.hosp.-nákl.řízení,lesní zákon</t>
  </si>
  <si>
    <t>Ostatní záležitosti těžeb.prům.-příjmy z úhrad z dob.prostoru</t>
  </si>
  <si>
    <t>Ost.správa v prům.,obchodu...-sankč.platby živnost,nákl.říz.</t>
  </si>
  <si>
    <t xml:space="preserve">           -prodej použité dlažby aj.</t>
  </si>
  <si>
    <t xml:space="preserve">                                              -náklady řízení</t>
  </si>
  <si>
    <t>Ost.správa ve vod.hosp.-přijaté sankční platby, nákl.řízení</t>
  </si>
  <si>
    <t>Předškolní zařízení-příjmy z pronájmu</t>
  </si>
  <si>
    <t xml:space="preserve">                - přijaté neinv.dary-Energoklastr, Lisovna,Sanborn</t>
  </si>
  <si>
    <t xml:space="preserve">                - přijaté pojistné náhrady</t>
  </si>
  <si>
    <t>Základní školy - příjmy z pronájmu ZŠ Sokolovská</t>
  </si>
  <si>
    <t xml:space="preserve">                                                        ZŠ Oslavická</t>
  </si>
  <si>
    <t xml:space="preserve">                                                        ZŠ Školní</t>
  </si>
  <si>
    <t xml:space="preserve">Školní stravování-podíl nákl.hr.městem na věc. nákladech </t>
  </si>
  <si>
    <t>Ostatní zál.kultury-věž</t>
  </si>
  <si>
    <t>Sportovní zařízení v maj.obce-vodné Lhotky,hřiště</t>
  </si>
  <si>
    <t>Pohřebnictví - pronájem hrob.míst vč.služeb</t>
  </si>
  <si>
    <t xml:space="preserve">                - refundace nákladů na pohřby-Min.pro míst.rozvoj</t>
  </si>
  <si>
    <t xml:space="preserve">     -odměna za administraci POV</t>
  </si>
  <si>
    <t xml:space="preserve">     -připojení do Metropol.sítě</t>
  </si>
  <si>
    <t xml:space="preserve">     -nájem pozemků</t>
  </si>
  <si>
    <t xml:space="preserve">     -pronájem nebytových prostor</t>
  </si>
  <si>
    <t xml:space="preserve">     -pronájem Tech služby</t>
  </si>
  <si>
    <t>Péče o vzhled obcí a veř.zeleň-prodej motor.sekačky</t>
  </si>
  <si>
    <t xml:space="preserve">     -m.č.Lhotky-broz paleta</t>
  </si>
  <si>
    <t>Ostatní správa v ochraně ŽP-přijaté sankční platby,nákl.říz.</t>
  </si>
  <si>
    <t>Ostatní záležitosti soc.věcí…-recepty,žádanky</t>
  </si>
  <si>
    <t xml:space="preserve">     -přefakturace</t>
  </si>
  <si>
    <t xml:space="preserve">     -příjmy z pronájmu</t>
  </si>
  <si>
    <t xml:space="preserve">     -dobrovolná část-přeplatky aj.</t>
  </si>
  <si>
    <t>Zastupitelstva obcí-stravné od účastníků pobytu v Tisnu</t>
  </si>
  <si>
    <t xml:space="preserve">     -přijaté sankční platby</t>
  </si>
  <si>
    <t xml:space="preserve">     -nápojový automat</t>
  </si>
  <si>
    <t xml:space="preserve">     -nájem Česká spořitelna, pronájem kanceláří</t>
  </si>
  <si>
    <t xml:space="preserve">     -VTS Dolní Radslavice</t>
  </si>
  <si>
    <t xml:space="preserve">     -exekuční náklady</t>
  </si>
  <si>
    <t xml:space="preserve">     -přijaté nekap.příspěvky-přeplatky,náklady řízení aj.</t>
  </si>
  <si>
    <t>Neinv.přijaté transfery z  pokl.správy-volby do EP</t>
  </si>
  <si>
    <t>Ostatní neinv.transfery ze SR</t>
  </si>
  <si>
    <t xml:space="preserve">     - na výs.min.podílu zpevňujících a melioračních dřevin</t>
  </si>
  <si>
    <t xml:space="preserve">     - projekt "Efektivnost úřadu…"</t>
  </si>
  <si>
    <t xml:space="preserve">     - projekt "Vzdělávání zaměstnanců…"</t>
  </si>
  <si>
    <t xml:space="preserve">     - projekt "Centrum zaměstnanosti…"</t>
  </si>
  <si>
    <t xml:space="preserve">     - projekt "Standardizace orgánů SPOZ…"</t>
  </si>
  <si>
    <t xml:space="preserve">     - projekt "Sběrný dvůr…"</t>
  </si>
  <si>
    <t xml:space="preserve">Neinv.přij.transf.od obcí </t>
  </si>
  <si>
    <t xml:space="preserve">     - za evidenci obyvatel 2013</t>
  </si>
  <si>
    <t xml:space="preserve">     - za přestupkové řízení 2013</t>
  </si>
  <si>
    <t xml:space="preserve">     - za povinnou školní docházku</t>
  </si>
  <si>
    <t>Neinvest.přijaté transfery od krajů</t>
  </si>
  <si>
    <t xml:space="preserve">     - rozšíření Metropol.sítě 2013</t>
  </si>
  <si>
    <t xml:space="preserve">     - postup města v MA 21 v r.2013</t>
  </si>
  <si>
    <t>Převody z vlastních rezervních fondů</t>
  </si>
  <si>
    <t>Investiční přijaté transfery ze st.fondů</t>
  </si>
  <si>
    <t>Investiční přijaté transfery od krajů</t>
  </si>
  <si>
    <t xml:space="preserve">     - zvýšení bezpečnosti archivování dat</t>
  </si>
  <si>
    <t xml:space="preserve">     - rozšíření serverové virtualizace</t>
  </si>
  <si>
    <t xml:space="preserve">     - útulek pro psy</t>
  </si>
  <si>
    <t xml:space="preserve">     - deratizace, hubení dalších škůdců, likv.kadáverů - VM</t>
  </si>
  <si>
    <t xml:space="preserve">     - deratizace Lhotky</t>
  </si>
  <si>
    <t xml:space="preserve">     - deratizace Mostiště</t>
  </si>
  <si>
    <t xml:space="preserve">     - deratizace Olší nad Oslavou</t>
  </si>
  <si>
    <t xml:space="preserve">     - nákup služeb</t>
  </si>
  <si>
    <t xml:space="preserve">     - výkon funkce OLH</t>
  </si>
  <si>
    <t xml:space="preserve">     - zvelebování myslivosti</t>
  </si>
  <si>
    <t xml:space="preserve">     - IC - propagace města</t>
  </si>
  <si>
    <t xml:space="preserve">     - IC - prodej zboží</t>
  </si>
  <si>
    <t xml:space="preserve">     - IC - prodej známek</t>
  </si>
  <si>
    <t xml:space="preserve">     - nájem pozemku pod komunikací Olší - Závist</t>
  </si>
  <si>
    <t xml:space="preserve">     - nákup materiálu aj.výdaje</t>
  </si>
  <si>
    <t xml:space="preserve">     - opravy komunikací Lhotky</t>
  </si>
  <si>
    <t xml:space="preserve">     - oprava křižovatky Kúsky</t>
  </si>
  <si>
    <t xml:space="preserve">     - oprava čekárny Kúsky</t>
  </si>
  <si>
    <t xml:space="preserve">     - oprava chodníku Dol.Radslavice směr VM</t>
  </si>
  <si>
    <t xml:space="preserve">     - oprava chodníku a autobus.zastávky Hrbov</t>
  </si>
  <si>
    <t xml:space="preserve">     - oprava komunikací Mostiště</t>
  </si>
  <si>
    <t xml:space="preserve">     - statická kontrola můstků Mostiště</t>
  </si>
  <si>
    <t xml:space="preserve">     - opravy komunikací Olší nad Oslavou</t>
  </si>
  <si>
    <t xml:space="preserve">     - prodloužení komunikace Hliniště</t>
  </si>
  <si>
    <t xml:space="preserve">     - parkoviště u nového hřbitova</t>
  </si>
  <si>
    <t xml:space="preserve">     - okružní křižovatka ul.Oslavická</t>
  </si>
  <si>
    <t xml:space="preserve">     - okružní křižovatka Třebíčská /testovací zařízení/</t>
  </si>
  <si>
    <t xml:space="preserve">     - 3 RD v Hrbově-inž.sítě</t>
  </si>
  <si>
    <t xml:space="preserve">     - práce provedené TS - město</t>
  </si>
  <si>
    <t xml:space="preserve">     - práce provedené TS - Hrbov,Svařenov</t>
  </si>
  <si>
    <t xml:space="preserve">     - práce provedené TS - Lhotky,Kúsky,Dol.Radslavice</t>
  </si>
  <si>
    <t xml:space="preserve">     - práce provedené TS - Mostiště</t>
  </si>
  <si>
    <t xml:space="preserve">     - práce provedené TS - Olší n.Oslavou</t>
  </si>
  <si>
    <t xml:space="preserve">     - dopravní obslužnost</t>
  </si>
  <si>
    <t>Ostatní záležitosti pozemních komunikací</t>
  </si>
  <si>
    <t xml:space="preserve">     - cyklostezka podél Balinky VM</t>
  </si>
  <si>
    <t xml:space="preserve">     - BESIP</t>
  </si>
  <si>
    <t xml:space="preserve">     - dopravní značení VM</t>
  </si>
  <si>
    <t xml:space="preserve">     - odtah vraků</t>
  </si>
  <si>
    <t xml:space="preserve">     - dopravní znační Dolní Radslavice</t>
  </si>
  <si>
    <t xml:space="preserve">     - vrácení dopravní pokuty, kauce</t>
  </si>
  <si>
    <t xml:space="preserve">     - sportřeba el.energie - studna v zám.parku</t>
  </si>
  <si>
    <t xml:space="preserve">     - členský příspěvek SVaK Žďársko</t>
  </si>
  <si>
    <t xml:space="preserve">     - rezerva k čl.příspěvku SVaK Žďársko</t>
  </si>
  <si>
    <t xml:space="preserve">     - přísp.na inv.SVaK Žďársko-vodovod Nová-projekt</t>
  </si>
  <si>
    <t xml:space="preserve">     - úroky z úvěru Dyje II.</t>
  </si>
  <si>
    <t xml:space="preserve">     - úrokový SWAP DYJE II</t>
  </si>
  <si>
    <t xml:space="preserve">     - oprava kanalizace Hrbov, přívod vody pro rybník</t>
  </si>
  <si>
    <t xml:space="preserve">     - prodloužení sítí - kanalizace Hliniště</t>
  </si>
  <si>
    <t xml:space="preserve">     - přísp.na inv.SVaK Žďársko-kanalizace Hliniště</t>
  </si>
  <si>
    <t xml:space="preserve">     - přísp.na inv.SVaK Žďársko-kanalizace Polní,Nová Říše</t>
  </si>
  <si>
    <t xml:space="preserve">     - přísp na inv.SVaK Žďársko-kanalizace Družstevní</t>
  </si>
  <si>
    <t xml:space="preserve">     - přísp.na inv.SVaK Žďársko-ul.Nová,projekt</t>
  </si>
  <si>
    <t xml:space="preserve">     - přísp.na inv.SVaK Žďársko-kanalizace Karlov</t>
  </si>
  <si>
    <t xml:space="preserve">     - přísp.na inv.SVaK Žďársko-kanalizace Čech.sady</t>
  </si>
  <si>
    <t xml:space="preserve">     - přísp.na inv.SVaK Žďársko-ul.V Jirchářích,projekt</t>
  </si>
  <si>
    <t xml:space="preserve">     - přísp.na inv.SVaK Žďársko-ul.Třebíčská,projekt</t>
  </si>
  <si>
    <t xml:space="preserve">     -monitoring znečišť.povrchových vod</t>
  </si>
  <si>
    <t xml:space="preserve">     - protipovodňová opatření VM</t>
  </si>
  <si>
    <t xml:space="preserve">     - příspěvek na provoz MŠ Velké Meziříčí</t>
  </si>
  <si>
    <t xml:space="preserve">     - MŠ Lhotky PENB</t>
  </si>
  <si>
    <t xml:space="preserve">     - MŠ Lhotky výměna topného média, PD</t>
  </si>
  <si>
    <t xml:space="preserve">     - MŠ Sokolovská PENB</t>
  </si>
  <si>
    <t xml:space="preserve">     - MŠ Sokolovská oploc.zahrady</t>
  </si>
  <si>
    <t xml:space="preserve">     - MŠ Sportovní PENB</t>
  </si>
  <si>
    <t xml:space="preserve">     - MŠ Sportovní malování celé budovy</t>
  </si>
  <si>
    <t xml:space="preserve">     - MŠ Sportovní oprava plotu zahrady</t>
  </si>
  <si>
    <t xml:space="preserve">     - MŠ Sportovní oprava izolace a omítek v kotelně</t>
  </si>
  <si>
    <t xml:space="preserve">     - MŠ Sportovní odměna při získání dotace</t>
  </si>
  <si>
    <t xml:space="preserve">     - MŠ Čechova malování celé budovy</t>
  </si>
  <si>
    <t xml:space="preserve">     - MŠ Čechova PENB</t>
  </si>
  <si>
    <t xml:space="preserve">     - MŠ Čechova vým.podlahové krytiny ve třídě</t>
  </si>
  <si>
    <t xml:space="preserve">     - MŠ Čechova zateplení</t>
  </si>
  <si>
    <t xml:space="preserve">     - MŠ Sokolovská zateplení</t>
  </si>
  <si>
    <t xml:space="preserve">     - MŠ Nad Plovárnou PENB</t>
  </si>
  <si>
    <t xml:space="preserve">     - MŠ Nad Plovárnou odměna při získání dotace</t>
  </si>
  <si>
    <t xml:space="preserve">     - MŠ Nad Plovárnou malování celé budovy</t>
  </si>
  <si>
    <t xml:space="preserve">     - MŠ Nad Plovárnou výměna dlažby</t>
  </si>
  <si>
    <t xml:space="preserve">     - MŠ Mírová PENB</t>
  </si>
  <si>
    <t xml:space="preserve">     - MŠ Mírová malování celé budovy</t>
  </si>
  <si>
    <t xml:space="preserve">     - MŠ Olší nad Oslavou PENB</t>
  </si>
  <si>
    <t xml:space="preserve">     -ZŠ Sokolovská příspěvek na provoz</t>
  </si>
  <si>
    <t xml:space="preserve">     -ZŠ Sokolovská PENB</t>
  </si>
  <si>
    <t xml:space="preserve">     -ZŠ Sokolovská odměna při získání dotace,zateplení</t>
  </si>
  <si>
    <t xml:space="preserve">     -ZŠ Sokolovská odměny vycházejícím žákům</t>
  </si>
  <si>
    <t xml:space="preserve">     -ZŠ Sokolovská klimatizace v učebně IT</t>
  </si>
  <si>
    <t xml:space="preserve">     -ZŠ Komenského PENB</t>
  </si>
  <si>
    <t xml:space="preserve">     -ZŠ Komenského výměna radiátorů</t>
  </si>
  <si>
    <t xml:space="preserve">     -ZŠ Lhotky příspěvek na provoz</t>
  </si>
  <si>
    <t xml:space="preserve">     -ZŠ Lhotky PENB</t>
  </si>
  <si>
    <t xml:space="preserve">     -ZŠ Mostiště PENB</t>
  </si>
  <si>
    <t xml:space="preserve">     -ZŠ Mostiště příspěvek na provoz</t>
  </si>
  <si>
    <t xml:space="preserve">     -ZŠ Mostiště přestavba bytu na výdejnu a družinu</t>
  </si>
  <si>
    <t xml:space="preserve">     -ZŠ Sokolovská projekt přestavby dílen pro žáky</t>
  </si>
  <si>
    <t xml:space="preserve">     -ZŠ Oslavická příspěvek na provoz</t>
  </si>
  <si>
    <t xml:space="preserve">     -ZŠ Oslavická PENB</t>
  </si>
  <si>
    <t xml:space="preserve">     -ZŠ Oslavická výměna oplocení</t>
  </si>
  <si>
    <t xml:space="preserve">     -ZŠ Oslavická výměna rozhlasové ústředny</t>
  </si>
  <si>
    <t xml:space="preserve">     -ZŠ Školní příspěvek na provoz</t>
  </si>
  <si>
    <t xml:space="preserve">     -ZŠ Škoní PENB</t>
  </si>
  <si>
    <t xml:space="preserve">     -ZŠ Školní projekt opravy keram.obložení a říms</t>
  </si>
  <si>
    <t xml:space="preserve">     -ZŠ Školní odměny vycházejícím žákům</t>
  </si>
  <si>
    <t xml:space="preserve">     -ZŠ Školní oprava okna školy po poškození vandalem</t>
  </si>
  <si>
    <t xml:space="preserve">     -olympiáda škol</t>
  </si>
  <si>
    <t xml:space="preserve">     -HŠ Světlá a OA   dotace, dar na ZODM</t>
  </si>
  <si>
    <t xml:space="preserve">     -ŠJ Poštovní PENB</t>
  </si>
  <si>
    <t xml:space="preserve">     -ŠJ Poštovní objednávací terminál na obědy</t>
  </si>
  <si>
    <t xml:space="preserve">     -ŠJ Poštovní-zateplení, odměna při získání dotace</t>
  </si>
  <si>
    <t xml:space="preserve">     -ZUŠ příspěvek na provoz</t>
  </si>
  <si>
    <t xml:space="preserve">     -ZUŠ interaktivní tabule</t>
  </si>
  <si>
    <t xml:space="preserve">     -Hajný Radovan Muzikanti dětem, dotace</t>
  </si>
  <si>
    <t xml:space="preserve">     -Horký Aleš, promítání filmu Jaro, Podzim</t>
  </si>
  <si>
    <t xml:space="preserve">     -Knihovna příspěvek na provoz</t>
  </si>
  <si>
    <t xml:space="preserve">     -Knihovna dary</t>
  </si>
  <si>
    <t xml:space="preserve">     -Knihovna nájem</t>
  </si>
  <si>
    <t xml:space="preserve">     -Knihovna PENB</t>
  </si>
  <si>
    <t xml:space="preserve">     -Muzeum příspěvek na provoz</t>
  </si>
  <si>
    <t xml:space="preserve">     -vedení kroniky</t>
  </si>
  <si>
    <t xml:space="preserve">     -Concentus Moraviae-příspěvek</t>
  </si>
  <si>
    <t xml:space="preserve">     -NAKI výzkkum v r.2014</t>
  </si>
  <si>
    <t xml:space="preserve">     -novoroční ohňostroj</t>
  </si>
  <si>
    <t xml:space="preserve">     -kostelní věž věcné výdaje</t>
  </si>
  <si>
    <t xml:space="preserve">     -podíl města na památky-rezerva</t>
  </si>
  <si>
    <t xml:space="preserve">     -KP dům čp.120 obnova střechy</t>
  </si>
  <si>
    <t xml:space="preserve">     -KP dům čp.11 obnova atria</t>
  </si>
  <si>
    <t xml:space="preserve">     -KP dům čp.80 obnova dřevěného schodiště</t>
  </si>
  <si>
    <t xml:space="preserve">     -KP dům čp.82 obnova fasády,oken,vrat a vjezdu</t>
  </si>
  <si>
    <t xml:space="preserve">     -ŘK farnost Noc kostelů dotace</t>
  </si>
  <si>
    <t xml:space="preserve">     -ŘK farnost Toulky velkomez.děkanstvím dotace</t>
  </si>
  <si>
    <t xml:space="preserve">     -ŘK farnost kompenzace vzniklé škody - rekonstr.JC</t>
  </si>
  <si>
    <t xml:space="preserve">     -veř.rozhl. opravy a údržba</t>
  </si>
  <si>
    <t xml:space="preserve">     -veř.rozhl. poplatky</t>
  </si>
  <si>
    <t xml:space="preserve">Zájmová činnost v kultuře </t>
  </si>
  <si>
    <t xml:space="preserve">     -JC dotace na činnost </t>
  </si>
  <si>
    <t xml:space="preserve">     -JC mimoř.dotace na digitalizaci kina</t>
  </si>
  <si>
    <t xml:space="preserve">     -velkomeziříčské kulturní léto</t>
  </si>
  <si>
    <t xml:space="preserve">     -kulturní dům Hrbov</t>
  </si>
  <si>
    <t xml:space="preserve">     -kulturní dům Lhotky</t>
  </si>
  <si>
    <t xml:space="preserve">     -kulturní dům Mostiště</t>
  </si>
  <si>
    <t xml:space="preserve">     -kulturní dům Olší nad Oslavou</t>
  </si>
  <si>
    <t xml:space="preserve">     -pálení čarodějnic</t>
  </si>
  <si>
    <t xml:space="preserve">     -Srdce Horácka dotace</t>
  </si>
  <si>
    <t xml:space="preserve">     -občanská komise (SPOZ)</t>
  </si>
  <si>
    <t xml:space="preserve">     -filozofický festival</t>
  </si>
  <si>
    <t xml:space="preserve">     -ples města</t>
  </si>
  <si>
    <t xml:space="preserve">     -občanská komise (SPOZ) Hrbov</t>
  </si>
  <si>
    <t xml:space="preserve">     -spotřeba vody hřiště</t>
  </si>
  <si>
    <t xml:space="preserve">     -provoz a údržba nově vybudovaných hřišť</t>
  </si>
  <si>
    <t xml:space="preserve">     -sportovní zařízení PENB</t>
  </si>
  <si>
    <t xml:space="preserve">     -nástavba oplocení hřiště Hrbov</t>
  </si>
  <si>
    <t xml:space="preserve">     -spotřeba vody hřiště Lhotky</t>
  </si>
  <si>
    <t xml:space="preserve">     -sportovní areál v Olší n.Oslavou údržba,oprava</t>
  </si>
  <si>
    <t xml:space="preserve">     -víceúčel.hřiště Lhotky oplocení, terénní úpravy</t>
  </si>
  <si>
    <t xml:space="preserve">     -tenisový kurt Mostiště údržba</t>
  </si>
  <si>
    <t xml:space="preserve">     -víceúčel.hřiště Hrbov-vybud.části děts.hřiště </t>
  </si>
  <si>
    <t xml:space="preserve">     -osvětlení na sportovišti Dol.Radslavice</t>
  </si>
  <si>
    <t xml:space="preserve">     -provozní objekt hřiště Hrbov</t>
  </si>
  <si>
    <t xml:space="preserve">     -víceúčelové hřiště Oslavická</t>
  </si>
  <si>
    <t xml:space="preserve">     -nízkolanové centrum u dopravního hřiště</t>
  </si>
  <si>
    <t xml:space="preserve">     -hřiiště s um.povrchem Oslavická</t>
  </si>
  <si>
    <t xml:space="preserve">     -práce provedené TS město</t>
  </si>
  <si>
    <t xml:space="preserve">     -anketa sportovec města</t>
  </si>
  <si>
    <t xml:space="preserve">     -zimní olympiáda dětí a mládeže</t>
  </si>
  <si>
    <t xml:space="preserve">          BK Velké Meziříčí</t>
  </si>
  <si>
    <t xml:space="preserve">          FC Velké Meziříčí</t>
  </si>
  <si>
    <t xml:space="preserve">          HHK Velké Meziříčí</t>
  </si>
  <si>
    <t xml:space="preserve">          HSC Velké Meziříčí</t>
  </si>
  <si>
    <t xml:space="preserve">          SKI klub Velké Meziříčí</t>
  </si>
  <si>
    <t xml:space="preserve">          Sokol Velké Meziříčí</t>
  </si>
  <si>
    <t xml:space="preserve">          Spartak Velké Meziříčí</t>
  </si>
  <si>
    <t xml:space="preserve">          Stolní tenis Velké Meziříčí</t>
  </si>
  <si>
    <t xml:space="preserve">          Sport.střelecký klub Velké Meziříčí</t>
  </si>
  <si>
    <t xml:space="preserve">          Agility Velké Meziříčí</t>
  </si>
  <si>
    <t xml:space="preserve">          Malá kopaná Velké Meziříčí</t>
  </si>
  <si>
    <t xml:space="preserve">          FC Velké Meziříčí dospělí</t>
  </si>
  <si>
    <t xml:space="preserve">          HSC Velké Meziříčí dospělí</t>
  </si>
  <si>
    <t xml:space="preserve">          HHK Velké Meziříčí dospělí</t>
  </si>
  <si>
    <t xml:space="preserve">          SKI klub Velké Meziříčí dospělí</t>
  </si>
  <si>
    <t xml:space="preserve">          Sokol Velké Meziříčí dospělí</t>
  </si>
  <si>
    <t xml:space="preserve">          Spartak Velké Meziříčí dospělí</t>
  </si>
  <si>
    <t xml:space="preserve">          Malá kopaná Velké Meziříčí dospělí</t>
  </si>
  <si>
    <t xml:space="preserve">          TJ DS Březejc turnaj v boccie</t>
  </si>
  <si>
    <t xml:space="preserve">          FC VM fotbalové hřiště regenerace a rozšíření</t>
  </si>
  <si>
    <t xml:space="preserve">          TJ Sokol Lhotky</t>
  </si>
  <si>
    <t xml:space="preserve">     rezerva na sport</t>
  </si>
  <si>
    <t xml:space="preserve">          J.Rosický-fotb.turnaj hráčů starších 50 let (IV.ročník)</t>
  </si>
  <si>
    <t xml:space="preserve">     -Dům dětí a mládeže příspěvek na provoz</t>
  </si>
  <si>
    <t xml:space="preserve">     -Český svaz žen VM dotace</t>
  </si>
  <si>
    <t xml:space="preserve">         -SKI klub Velké Meziříčí-inv.dotace na výst.rybníka</t>
  </si>
  <si>
    <t>Zdravotnická záchranná služba</t>
  </si>
  <si>
    <t xml:space="preserve">     -ZZS dotace na obl.konferenci</t>
  </si>
  <si>
    <t xml:space="preserve">     -Portimo o.p.s.  dotace (raná péče)</t>
  </si>
  <si>
    <t xml:space="preserve">     -H.Pařízková dar</t>
  </si>
  <si>
    <t xml:space="preserve">     -Sj.org.nevidomých a slabozrakých dotace</t>
  </si>
  <si>
    <t xml:space="preserve">     -Asociace rod.a přátel zdr.postiž.dětí dotace</t>
  </si>
  <si>
    <t xml:space="preserve">     -Svaz diabetiků dotace</t>
  </si>
  <si>
    <t xml:space="preserve">     -Klub Naděje dotace</t>
  </si>
  <si>
    <t xml:space="preserve">     -Svaz postižených civ.chorobami dotace</t>
  </si>
  <si>
    <t xml:space="preserve">     -Svaz neslyšících a nedoslýchavých dotace</t>
  </si>
  <si>
    <t xml:space="preserve">     -Klub Bechtěreviků dotace</t>
  </si>
  <si>
    <t xml:space="preserve">     -Slepíši o.s. dotace</t>
  </si>
  <si>
    <t xml:space="preserve">     -grant.program Zdravé město</t>
  </si>
  <si>
    <t xml:space="preserve">          DDM VM</t>
  </si>
  <si>
    <t xml:space="preserve">          Far.sbor Českobratrské církve evangelické VM</t>
  </si>
  <si>
    <t xml:space="preserve">          Diecézní charita Žďár nad Sázavou (Kopretina)</t>
  </si>
  <si>
    <t xml:space="preserve">          Chaloupky o.p.s.</t>
  </si>
  <si>
    <t xml:space="preserve">          Junák VM</t>
  </si>
  <si>
    <t xml:space="preserve">          Mateřská škola VM</t>
  </si>
  <si>
    <t xml:space="preserve">          Sociální služby VM</t>
  </si>
  <si>
    <t xml:space="preserve">          Základní škola Sokolovská VM</t>
  </si>
  <si>
    <t xml:space="preserve">          Základní škola Školní VM</t>
  </si>
  <si>
    <t>Ostatní činnost ve zdravotnictví</t>
  </si>
  <si>
    <t xml:space="preserve">     -Český červený kříž dotace</t>
  </si>
  <si>
    <t xml:space="preserve">     -spotřeba el.energie město</t>
  </si>
  <si>
    <t xml:space="preserve">     -spotřeba el.energie Hrbov</t>
  </si>
  <si>
    <t xml:space="preserve">     -spotřeba el.energie Lhotky</t>
  </si>
  <si>
    <t xml:space="preserve">     -spotřeba el.energie Mostiště</t>
  </si>
  <si>
    <t xml:space="preserve">     -spotřeba el.energie Olší n.Oslavou</t>
  </si>
  <si>
    <t xml:space="preserve">     -veř.osvětlení Svařenov oprava</t>
  </si>
  <si>
    <t xml:space="preserve">     -veř.osvětlení Hrbov-proj.dok. inž.sítě 3 RD</t>
  </si>
  <si>
    <t xml:space="preserve">     -veř.osvětlení Lhotky opravy</t>
  </si>
  <si>
    <t xml:space="preserve">     -veř.osvětlení Hliniště prodloužení sítí</t>
  </si>
  <si>
    <t xml:space="preserve">     -veř.osvětlení II/602 navazující městská investice</t>
  </si>
  <si>
    <t xml:space="preserve">     -práce provedené TS Mostiště</t>
  </si>
  <si>
    <t xml:space="preserve">     -práce provedené TS Olší n.Oslavou</t>
  </si>
  <si>
    <t xml:space="preserve">     -PENB budov   (smut.síň, nový hřbitov)</t>
  </si>
  <si>
    <t xml:space="preserve">     -náklady na pohřby zajišťované městem</t>
  </si>
  <si>
    <t xml:space="preserve">     -hřbitov Moráň II.etapa</t>
  </si>
  <si>
    <t xml:space="preserve">     -prodloužení inž.sítí Hliniště plyn</t>
  </si>
  <si>
    <t xml:space="preserve">     -plynofikace proj.dok. inž.sítě Hrbov</t>
  </si>
  <si>
    <t xml:space="preserve">     -územní plán Petráveč změny,dokončení</t>
  </si>
  <si>
    <t xml:space="preserve">     -územní plán města VM změny,dokončení</t>
  </si>
  <si>
    <t xml:space="preserve">     -územně analytické podklady aktualizace</t>
  </si>
  <si>
    <t>Komunální služby a úz.rozvoj jinde nezař.</t>
  </si>
  <si>
    <t xml:space="preserve">     -spotřeba vody kašna,fontána, veř. WC</t>
  </si>
  <si>
    <t xml:space="preserve">     -spotřeba el.energie veř.WC</t>
  </si>
  <si>
    <t xml:space="preserve">     -práce energetika</t>
  </si>
  <si>
    <t xml:space="preserve">     -PENB budov (TS Ag.vrátnice,adm.budovy,dílny)</t>
  </si>
  <si>
    <t xml:space="preserve">         Národní síť zdravých měst</t>
  </si>
  <si>
    <t xml:space="preserve">         Sdružení hist.sídel Čech, Moravy a Slezska</t>
  </si>
  <si>
    <t xml:space="preserve">         Svaz měst a obcí ČR</t>
  </si>
  <si>
    <t xml:space="preserve">         Sdružení vlastníků lesů…</t>
  </si>
  <si>
    <t xml:space="preserve">     -Mikroregion Velkomeziříčsko-Bítešsko čl.příspěvek</t>
  </si>
  <si>
    <t xml:space="preserve">     -neinvest.transfery spolkům členské příspěvky</t>
  </si>
  <si>
    <t xml:space="preserve">     -odpisy TS převod do fondu odpisů</t>
  </si>
  <si>
    <t xml:space="preserve">     -vrácení přeplatku Tech.službám</t>
  </si>
  <si>
    <t xml:space="preserve">     -výkupy pozemků</t>
  </si>
  <si>
    <t xml:space="preserve">     -výkupy pozemků Hrbov, geodet.práce</t>
  </si>
  <si>
    <t xml:space="preserve">     -výkupy pozemků Lhotky</t>
  </si>
  <si>
    <t xml:space="preserve">     -výkupy obecních cest Olší n.Osl., geodet.práce</t>
  </si>
  <si>
    <t xml:space="preserve">     -pronájmy pozemků</t>
  </si>
  <si>
    <t xml:space="preserve">     -znalecké posudky</t>
  </si>
  <si>
    <t xml:space="preserve">     -geometrické plány</t>
  </si>
  <si>
    <t xml:space="preserve">     -daň z převodu nemovitostí</t>
  </si>
  <si>
    <t xml:space="preserve">     -metropolitní síť</t>
  </si>
  <si>
    <t xml:space="preserve">     -areál TSVM oprava střechy obj.B, sprchy</t>
  </si>
  <si>
    <t xml:space="preserve">     -nové trafo za DDM pro připojení budov města v centru</t>
  </si>
  <si>
    <t xml:space="preserve">     -inž.sítě Hrbov PD - geodet,zaměření</t>
  </si>
  <si>
    <t xml:space="preserve">     -nájemné za pozemky (skládka TKO)</t>
  </si>
  <si>
    <t xml:space="preserve">     -projekt Podpora domácího kompostování</t>
  </si>
  <si>
    <t xml:space="preserve">     -sběrný dvůr TSVM vysokozdvižný vozík</t>
  </si>
  <si>
    <t xml:space="preserve">     -překladiště odpadů-rezerva na projekt</t>
  </si>
  <si>
    <t xml:space="preserve">     -variantní studie překl.odpadů,plán odpad.hospodářství</t>
  </si>
  <si>
    <t xml:space="preserve">     -likvidace nepovolených skládek</t>
  </si>
  <si>
    <t xml:space="preserve">     -vedení předepsané evidence KO</t>
  </si>
  <si>
    <t xml:space="preserve">     -chemické analýzy</t>
  </si>
  <si>
    <t xml:space="preserve">     -ochrana významných ekosystémů a lokalit</t>
  </si>
  <si>
    <t xml:space="preserve">     -činnosti zajišťované odborem živ.prostředí</t>
  </si>
  <si>
    <t xml:space="preserve">     -revitalizace zeleně Olší nad Oslavou</t>
  </si>
  <si>
    <t xml:space="preserve">     -veřejné prostranství Hrbov</t>
  </si>
  <si>
    <t xml:space="preserve">     -veřejné prostranství Lhotky</t>
  </si>
  <si>
    <t xml:space="preserve">     -veřejné prostranství Mostiště</t>
  </si>
  <si>
    <t xml:space="preserve">     -veřejné prostranství Olší nad Oslavou</t>
  </si>
  <si>
    <t xml:space="preserve">     -projekt Regenerace zeleně VM</t>
  </si>
  <si>
    <t xml:space="preserve">     -úprava veř.prostranství před ZŠ Sokolovská</t>
  </si>
  <si>
    <t xml:space="preserve">     - práce provedené TS - město nákup mobiliáře</t>
  </si>
  <si>
    <t xml:space="preserve">     -Český svaz ochránců přírody VM dotace</t>
  </si>
  <si>
    <t xml:space="preserve">     -ekologická výchova a osvěta</t>
  </si>
  <si>
    <t xml:space="preserve">     -Chaloupky o.p.s. dotace na činnost</t>
  </si>
  <si>
    <t xml:space="preserve">     -Chaloupky o.p.s. dotace na kraj.přebor v orient.běhu</t>
  </si>
  <si>
    <t>Ostatní ekologické záležitosti</t>
  </si>
  <si>
    <t xml:space="preserve">     -ostatní ekologické záležitosti</t>
  </si>
  <si>
    <t xml:space="preserve">     -Občanská poradna Žďár n.S. dotace</t>
  </si>
  <si>
    <t>Ostatní sociální péče a pomoc dětem a mládeži</t>
  </si>
  <si>
    <t xml:space="preserve">     -výchovně rekreační tábory</t>
  </si>
  <si>
    <t xml:space="preserve">     -Centrum pro rodiče s dětmi Kopretina dotace</t>
  </si>
  <si>
    <t xml:space="preserve">     -Obl.charita-programy primární prevence dotace</t>
  </si>
  <si>
    <t>Domovy-penziony pro matky s dětmi</t>
  </si>
  <si>
    <t xml:space="preserve">     -Domov pro matky (otce) Ječmínek Žďár n.S. dotace</t>
  </si>
  <si>
    <t>Osobní asistence, peč.služba a podpora samost.bydlení</t>
  </si>
  <si>
    <t xml:space="preserve">     -osobní asistence (při Denním stacion.NESA) dotace</t>
  </si>
  <si>
    <t xml:space="preserve">     -Sociální služby VM příspěvek na provoz</t>
  </si>
  <si>
    <t xml:space="preserve">     -Stacionář NESA-denní pobyt pro ment.post.děti dotace</t>
  </si>
  <si>
    <t>Ostatní služby a činnosti v oblasti soc.péče</t>
  </si>
  <si>
    <t xml:space="preserve">     -domácí hospicová péče dotace</t>
  </si>
  <si>
    <t xml:space="preserve">     -domácí hospic Vysočina dotace</t>
  </si>
  <si>
    <t xml:space="preserve">     -Velmez NZDM dotace</t>
  </si>
  <si>
    <t xml:space="preserve">     -Nízkoprahové centrum nájemné plac.fi Conti Trade</t>
  </si>
  <si>
    <t xml:space="preserve">     -záloha na energie nízkoprah.centrum</t>
  </si>
  <si>
    <t xml:space="preserve">     -záležitosti soc.věcí blíže nespecifikované</t>
  </si>
  <si>
    <t xml:space="preserve">     -výdaje na OPP přefakturace Tech.službami</t>
  </si>
  <si>
    <t xml:space="preserve">     -Bartůněk Milan,pořízení handbiku dotace</t>
  </si>
  <si>
    <t xml:space="preserve">     -mzdové vč.SZP</t>
  </si>
  <si>
    <t xml:space="preserve">     -věcné bez SZP</t>
  </si>
  <si>
    <t>Ostatní záležitosti bezpečnosti, veř.pořádkku…</t>
  </si>
  <si>
    <t xml:space="preserve">     -prevence kriminality-projekt dle výzvy</t>
  </si>
  <si>
    <t>Požární ochrana-dobrovolná část</t>
  </si>
  <si>
    <t xml:space="preserve">     -pož.sbor Hrbov</t>
  </si>
  <si>
    <t xml:space="preserve">     -pož.sbor Lhotky</t>
  </si>
  <si>
    <t xml:space="preserve">     -pož.sbor Mostiště</t>
  </si>
  <si>
    <t xml:space="preserve">     -pož.sbor Olší nad Oslavou</t>
  </si>
  <si>
    <t xml:space="preserve">     -družba Švédsko (Vansbro),Itálie (Tisno)</t>
  </si>
  <si>
    <t xml:space="preserve">     -investiční</t>
  </si>
  <si>
    <t>Obecné příjmy a výdaje z fin.operací</t>
  </si>
  <si>
    <t xml:space="preserve">     -bankovní poplatky</t>
  </si>
  <si>
    <t xml:space="preserve">     -pojištění majetku města a odpovědnosti</t>
  </si>
  <si>
    <t xml:space="preserve">     -převody FKSP a soc.fondu obcí</t>
  </si>
  <si>
    <t xml:space="preserve">     -převody vlastním rezervním fondům</t>
  </si>
  <si>
    <t xml:space="preserve">     -převody vlastním rozpočtovým účtům</t>
  </si>
  <si>
    <t xml:space="preserve">     -platba DPH</t>
  </si>
  <si>
    <t xml:space="preserve">     -platba DPPO za obce za r.2014 - město</t>
  </si>
  <si>
    <t>Ostatní činnosti jinde nezařazené</t>
  </si>
  <si>
    <t xml:space="preserve">     -rezerva neúčelová</t>
  </si>
  <si>
    <t xml:space="preserve">     -rezerva m.č. Lhotky</t>
  </si>
  <si>
    <t xml:space="preserve">     -rezerva m.č. Hrbov</t>
  </si>
  <si>
    <t xml:space="preserve">     -rezerva m.č. Mostiště</t>
  </si>
  <si>
    <t xml:space="preserve">     -rezerva m.č.Olší nad Oslavou</t>
  </si>
  <si>
    <t xml:space="preserve">     -rezerva na dotace a dary </t>
  </si>
  <si>
    <t xml:space="preserve">     -rezerva pro neziskové organizace</t>
  </si>
  <si>
    <t xml:space="preserve">     -nevyjasněné platby</t>
  </si>
  <si>
    <t>Volby do evropského parlamentu</t>
  </si>
  <si>
    <t xml:space="preserve">     -volby do EP</t>
  </si>
  <si>
    <t xml:space="preserve">     - přísp.na inv.SVaK Žďársko-prodlouž.vodovodu Hliniště</t>
  </si>
  <si>
    <t>ROZBOR HOSPODAŘENÍ MĚSTA VELKÉ MEZIŘÍČÍ K 31.12.2014</t>
  </si>
  <si>
    <t>K 31.12.2014</t>
  </si>
  <si>
    <t xml:space="preserve">Transfery přijaté - plnění na 100 %. </t>
  </si>
  <si>
    <t>PŘÍJMY HLAVNÍ ČINNOSTI K 31.12.2014</t>
  </si>
  <si>
    <t xml:space="preserve">     rozhodnutí upuštění od třídění</t>
  </si>
  <si>
    <t>Vnitřní obchod - příjmy z prodeje zboží IC,z poskyt.služeb</t>
  </si>
  <si>
    <t>Cestovní ruch-přijaté pojistné náhrady</t>
  </si>
  <si>
    <t xml:space="preserve">Ostatní služby-pronájem sloupů VO, mostu </t>
  </si>
  <si>
    <t xml:space="preserve">                       -pronájem plakát/ovací plochy</t>
  </si>
  <si>
    <t xml:space="preserve">Bezpečnost silničního provozu-příjem za výuku na dopr.hřišti </t>
  </si>
  <si>
    <t xml:space="preserve">     -přeplatky KD Hrbov</t>
  </si>
  <si>
    <t xml:space="preserve">     -přeplatky KD Lhotky</t>
  </si>
  <si>
    <t xml:space="preserve">     -přeplatky KD Mostiště</t>
  </si>
  <si>
    <t xml:space="preserve">     -přeplatky KD Olší nad Oslavou</t>
  </si>
  <si>
    <t xml:space="preserve">     -přijaté neinv.dary SATT, Wiegel</t>
  </si>
  <si>
    <t xml:space="preserve">     -pronájem KD Mostiště</t>
  </si>
  <si>
    <t xml:space="preserve">     -pronájem JC VM</t>
  </si>
  <si>
    <t xml:space="preserve">                                               -nadační příspěvek ČEZ</t>
  </si>
  <si>
    <t>Ostatní záležitosti kultury… -sv.obřady</t>
  </si>
  <si>
    <t xml:space="preserve">                                             -ples</t>
  </si>
  <si>
    <t xml:space="preserve">                           -přijaté pojistné náhrady</t>
  </si>
  <si>
    <t xml:space="preserve">     -kopírování,internet</t>
  </si>
  <si>
    <t xml:space="preserve">     -věcná břemena</t>
  </si>
  <si>
    <t xml:space="preserve">     -prod.pozemku-úhrada geom.zam a geom.plánu aj.příjmy</t>
  </si>
  <si>
    <t>Sběr a svoz komunálních odpadů-přijaté pojistné náhrady</t>
  </si>
  <si>
    <t>Ostatní nakládání s odpady-přijaté sankční platby</t>
  </si>
  <si>
    <t xml:space="preserve">     -přijatý dar UNISTAV</t>
  </si>
  <si>
    <t>Příjem z prodeje automobilu - Soc.služby</t>
  </si>
  <si>
    <t xml:space="preserve">     -ostatní</t>
  </si>
  <si>
    <t xml:space="preserve">     -přijaté nekap.příspěvky-Mostiště</t>
  </si>
  <si>
    <t xml:space="preserve">     -přijaté nekap.příspěvky-Olší nad Oslavou</t>
  </si>
  <si>
    <t xml:space="preserve">     -vratka nevyč.dotace JC z r.2013</t>
  </si>
  <si>
    <t xml:space="preserve">     -ostatní příjmy-dědictví /příjem od nem.,od ČSOB/</t>
  </si>
  <si>
    <t xml:space="preserve">                           -úhrada od pozůst.za vypravení pohřbu</t>
  </si>
  <si>
    <t xml:space="preserve">                           -dotazníkový průzkum univ.Palackého Olom.</t>
  </si>
  <si>
    <t xml:space="preserve">                           -prodej notebooků</t>
  </si>
  <si>
    <t xml:space="preserve">                           -poskytnutí informací</t>
  </si>
  <si>
    <t>Příjem z prodeje os.automobilu</t>
  </si>
  <si>
    <t>Ostatní činnosti k ochraně přírody-přijaté sankční platby</t>
  </si>
  <si>
    <t>Ostatní záležitosti vody v zem.krajině - sankční platby</t>
  </si>
  <si>
    <t xml:space="preserve">     -volby do EP     </t>
  </si>
  <si>
    <t xml:space="preserve">     -volby do zastup.obcí a parlamentu ČR</t>
  </si>
  <si>
    <t xml:space="preserve">     -podpora domácího kompostování</t>
  </si>
  <si>
    <t xml:space="preserve">     -sběrný dvůr VM</t>
  </si>
  <si>
    <t xml:space="preserve">Neinv.přij.transf. ze SF </t>
  </si>
  <si>
    <t xml:space="preserve">     -na výkon SPOD u obcí</t>
  </si>
  <si>
    <t xml:space="preserve">     -od ÚP na vyhraz.spol.úč.místa-věž kostela</t>
  </si>
  <si>
    <t xml:space="preserve">     -na poskytování soc.služeb</t>
  </si>
  <si>
    <t xml:space="preserve">     - na činnost OLH </t>
  </si>
  <si>
    <t xml:space="preserve">     -na obnovu KP (Podstatzský 645,Michlíček 452,kašna 158)</t>
  </si>
  <si>
    <t xml:space="preserve">     -na obnovu sýpky</t>
  </si>
  <si>
    <t xml:space="preserve">     -na fin.nákladů soc.služeb</t>
  </si>
  <si>
    <t xml:space="preserve">     -zájm.a sport.aktivity dětí a mládeže</t>
  </si>
  <si>
    <t xml:space="preserve">     -postup města v MA 21 v r.2014</t>
  </si>
  <si>
    <t xml:space="preserve">     -podpora činnosti IC</t>
  </si>
  <si>
    <t xml:space="preserve">     -dar za I.místo v třídění odpadů</t>
  </si>
  <si>
    <t xml:space="preserve">     -projekt "Poznávat život…"</t>
  </si>
  <si>
    <t xml:space="preserve">     -projekt "Učíme se zdr.živ.stylu"</t>
  </si>
  <si>
    <t xml:space="preserve">     -oprava MŠ Čechova</t>
  </si>
  <si>
    <t xml:space="preserve">     -akceschopnost JPO  (62,7 tis.+28 tis.)</t>
  </si>
  <si>
    <t xml:space="preserve">     -převod čistého zisku HOČ</t>
  </si>
  <si>
    <t xml:space="preserve">     -převod z HOČ-DPH aj.</t>
  </si>
  <si>
    <t xml:space="preserve">     -varovný protipovodňový systém</t>
  </si>
  <si>
    <t xml:space="preserve">     -MŠ Čechova zateplení</t>
  </si>
  <si>
    <t xml:space="preserve">     -ZŠ Sokolovská zateplení</t>
  </si>
  <si>
    <t xml:space="preserve">     -ŠJ Poštovní zateplení</t>
  </si>
  <si>
    <t>Ostatní invest.přijaté transfery za SR</t>
  </si>
  <si>
    <t xml:space="preserve">     -rozšíření MKDS-kam.bod Poštovní</t>
  </si>
  <si>
    <t xml:space="preserve">     -dar na víceúčel.hřiště</t>
  </si>
  <si>
    <t>VÝDAJE HLAVNÍ ČINNOSTI K 31.12.2014</t>
  </si>
  <si>
    <t xml:space="preserve">     - poskytnuté transfery-na výs.melior.a zpevňuj.dřevin</t>
  </si>
  <si>
    <t xml:space="preserve">     - poskytnuté transfery-na činnost OLH</t>
  </si>
  <si>
    <t xml:space="preserve">     -IC - podpora činnosti IC (přij.transfer)</t>
  </si>
  <si>
    <t>Cestovní ruch</t>
  </si>
  <si>
    <t xml:space="preserve">     -výměna poškozené mapy města</t>
  </si>
  <si>
    <t xml:space="preserve">     -přeprava beton.svodidel vč.naložení a složení</t>
  </si>
  <si>
    <t xml:space="preserve">     -parkoviště Čechova-vypracování PD</t>
  </si>
  <si>
    <t xml:space="preserve">     -chodníky ul.Fr.Stránecké-vypracování PD</t>
  </si>
  <si>
    <t xml:space="preserve">     -Palouky-oprava části MK směrem k Hornom.ulici</t>
  </si>
  <si>
    <t xml:space="preserve">     -Zahradní-příčný záchytný rošt</t>
  </si>
  <si>
    <t xml:space="preserve">     -Mírová-zemní a dlaždičské práce</t>
  </si>
  <si>
    <t xml:space="preserve">     -parkoviště Palouky-obnova,zemní práce</t>
  </si>
  <si>
    <t xml:space="preserve">     -Nábřežní-chodník</t>
  </si>
  <si>
    <t xml:space="preserve">     -Čechovy sady-komunikace a chodník</t>
  </si>
  <si>
    <t xml:space="preserve">     -Oslavická-dlažba u hřiště</t>
  </si>
  <si>
    <t xml:space="preserve">     -Družstevní-chodníky,vypracování DSP</t>
  </si>
  <si>
    <t xml:space="preserve">     -E-ON vytyčení kabelů</t>
  </si>
  <si>
    <t xml:space="preserve">     -Poštovní-zhotovení parkovací plochy</t>
  </si>
  <si>
    <t xml:space="preserve">     -provizorní příjezdová komunikace ke hřbitovu Karlov</t>
  </si>
  <si>
    <t xml:space="preserve">     -příjezdová komunikace k víceúčel.hřišti Čech.sady-oprava</t>
  </si>
  <si>
    <t xml:space="preserve">     -dvůr Náměstí 28-zruš.septiku,předláždění,dešť.kananliz.</t>
  </si>
  <si>
    <t xml:space="preserve">     -Uhřínovská-komunikace</t>
  </si>
  <si>
    <t xml:space="preserve">     -Nad Sv.Josefem-komunikace</t>
  </si>
  <si>
    <t xml:space="preserve">     -odvodnění cesty kolem protihluk.stěny-při vyústění na</t>
  </si>
  <si>
    <t xml:space="preserve">     -Oslavická-část MK a chodníku</t>
  </si>
  <si>
    <t xml:space="preserve">     -MK u Luteránského gymnázia-oprava poklopu</t>
  </si>
  <si>
    <t xml:space="preserve">     -parkoviště za drogerií Pól-posunutí obrubníků</t>
  </si>
  <si>
    <t xml:space="preserve">     -Hornoměstská-chodník proti Alpě</t>
  </si>
  <si>
    <t xml:space="preserve">     -Bezručova-oprava cesty</t>
  </si>
  <si>
    <t xml:space="preserve">     -Novosady-oprava dlažby</t>
  </si>
  <si>
    <t xml:space="preserve">     -Lesní-oprava cesty,oprava trubní propusti</t>
  </si>
  <si>
    <t xml:space="preserve">     -Komenského-předláždění</t>
  </si>
  <si>
    <t>opravy chodníků a komunikací</t>
  </si>
  <si>
    <t xml:space="preserve">     -Třebíčská-chodník, podezdívka,zábradlí,prost.za mostem</t>
  </si>
  <si>
    <t xml:space="preserve">     -Skřivanova-chodník,úprava obrubníků,předláždění</t>
  </si>
  <si>
    <r>
      <t xml:space="preserve">     -Karlov-</t>
    </r>
    <r>
      <rPr>
        <i/>
        <sz val="9"/>
        <rFont val="Arial CE"/>
        <family val="0"/>
      </rPr>
      <t>cesta a vjezd do boční ulice,lan.zábradlí za nov.hřbit.,chodník</t>
    </r>
  </si>
  <si>
    <t xml:space="preserve">     - opravy komunikací Hrbov</t>
  </si>
  <si>
    <t xml:space="preserve">     -chodník Dol.Radslavice směr Březejc</t>
  </si>
  <si>
    <t xml:space="preserve">     -II/602 navazující městská investice</t>
  </si>
  <si>
    <t xml:space="preserve">     -parkoviště Čechovy sady</t>
  </si>
  <si>
    <t xml:space="preserve">     -chodník za obchodem Mostiště</t>
  </si>
  <si>
    <t xml:space="preserve">     -parkovací plocha Palouky</t>
  </si>
  <si>
    <t xml:space="preserve">     -okružní křižovatka u Dol.Radslavic</t>
  </si>
  <si>
    <t xml:space="preserve">     -obratiště autobusů Čechovy sady</t>
  </si>
  <si>
    <t xml:space="preserve">     -opravy ul.Družstevní</t>
  </si>
  <si>
    <t xml:space="preserve">     -plocha pro přistávání helikoptéry</t>
  </si>
  <si>
    <t xml:space="preserve">     -opr.lanového zábradlí  za nov.hřbitove </t>
  </si>
  <si>
    <t xml:space="preserve">     -obytný soubor RD Hliniště</t>
  </si>
  <si>
    <t xml:space="preserve">     - přísp.na inv.SVaK Žďársko-vodov.Křižní,Příční,K Buči-PD</t>
  </si>
  <si>
    <t xml:space="preserve">     - přísp.na inv.SVaK Žďársko-ul.Křižní,Příční,K Buči-projekt</t>
  </si>
  <si>
    <t xml:space="preserve">     - protipovodňová opatření VM-transfer</t>
  </si>
  <si>
    <t xml:space="preserve">     - digitální povodňový plán (vlastní zdroje vč.přijaté dotace)</t>
  </si>
  <si>
    <t xml:space="preserve">     - MŠ Mostiště-PENB</t>
  </si>
  <si>
    <t xml:space="preserve">     - MŠ Sokolovská rekonstr.kotelny,vým.radiátorů, ventily</t>
  </si>
  <si>
    <t xml:space="preserve">     - MŠ Sokolovská-oprava splaškové kanalizace</t>
  </si>
  <si>
    <t xml:space="preserve">     - MŠ Olší nad Oslavou oprava střechy,stat.posudek </t>
  </si>
  <si>
    <t xml:space="preserve">     -ZŠ Sokolovská-zázemí pro uklizečky</t>
  </si>
  <si>
    <t xml:space="preserve">     -ZŠ Lhotky-přísp.na provoz "Učíme se zdr.živ.stylu" dotace</t>
  </si>
  <si>
    <t xml:space="preserve">     -ZŠ Školní opr.oblož.keram.obklady,opr.keramických říms</t>
  </si>
  <si>
    <t xml:space="preserve">     -ZŠ Školní-oprava stříšek opěrné zdi</t>
  </si>
  <si>
    <t xml:space="preserve">     -ZŠ Školní-oprava zámkové dlažby u ZŠ </t>
  </si>
  <si>
    <t xml:space="preserve">     -ZŠ Školní-doprava pěv.souboru Harmonie</t>
  </si>
  <si>
    <t xml:space="preserve">     -ZŠ Školní-schodiště u hřiště</t>
  </si>
  <si>
    <t xml:space="preserve">     - příspěvek na provoz MŠ Velké Meziříčí-"Poznávat život…"</t>
  </si>
  <si>
    <t xml:space="preserve">     - příspěvek na provoz MŠ Velké Meziříčí-"Sp.a zájm.aktivity"</t>
  </si>
  <si>
    <r>
      <t xml:space="preserve">     - MŠ Čechova vnitř.inst.,opr.kuchyně vč.PD </t>
    </r>
    <r>
      <rPr>
        <sz val="10"/>
        <rFont val="Arial CE"/>
        <family val="0"/>
      </rPr>
      <t>(dot.Kr.Vysočina)</t>
    </r>
  </si>
  <si>
    <t xml:space="preserve">     -ŠJ Poštovní univerzální hnětací a šlehací stroj</t>
  </si>
  <si>
    <t xml:space="preserve">     -ZUŠ koncert - náklady hrazené městem</t>
  </si>
  <si>
    <t>Divadelní činnost</t>
  </si>
  <si>
    <t xml:space="preserve">     -divadlo Ikaros,p.Mikysková-dotace na představení</t>
  </si>
  <si>
    <t xml:space="preserve">     -Magna Diesis,dotace</t>
  </si>
  <si>
    <t xml:space="preserve">     -raut u příležitosti historických slavností</t>
  </si>
  <si>
    <t xml:space="preserve">     -J.Průžová,nakl.Tváře-dotace</t>
  </si>
  <si>
    <t xml:space="preserve">     -I.Horká kniha-95.výročí založ. týdeníku Velkomeziříčsko,dotace</t>
  </si>
  <si>
    <t xml:space="preserve">     -odměna dle licenční smlouvy (vydání knihy)</t>
  </si>
  <si>
    <r>
      <t xml:space="preserve">     -kniha Velkomeziříčské mosty, tisk </t>
    </r>
    <r>
      <rPr>
        <sz val="9"/>
        <rFont val="Arial CE"/>
        <family val="0"/>
      </rPr>
      <t>(propag.10 tis.,prodej 39,999 tis.)</t>
    </r>
  </si>
  <si>
    <t xml:space="preserve">     -O.Červený,publikace Osvobození Žďárska dotace</t>
  </si>
  <si>
    <t xml:space="preserve">     -M.Fialka,publik.akad.malířka Zd.Vorlová-Vlčková,dotace</t>
  </si>
  <si>
    <t xml:space="preserve">                          mzdové vč.SZP (+dotace od ÚP 26325,0 Kč)</t>
  </si>
  <si>
    <t xml:space="preserve">     -KP zámek-obnova fasády vstup.věží (město)</t>
  </si>
  <si>
    <t xml:space="preserve">     -KP zámek-obnova fasády vstup.věží (dotace MK)</t>
  </si>
  <si>
    <t xml:space="preserve">     -KP dům čp.77 obnova fasády (město)</t>
  </si>
  <si>
    <t xml:space="preserve">     -KP dům čp.77 obnova fasády (dotace MK)</t>
  </si>
  <si>
    <t xml:space="preserve">     -KP kašna na náměstí-restaurování (město)</t>
  </si>
  <si>
    <t xml:space="preserve">     -KP kašna na náměstí-restaurování (dotace MK)</t>
  </si>
  <si>
    <t xml:space="preserve">     -KP sýpka (město)</t>
  </si>
  <si>
    <t xml:space="preserve">     -KP sýpka (dotace MK)</t>
  </si>
  <si>
    <t xml:space="preserve">     -KP zámek-výtah</t>
  </si>
  <si>
    <t xml:space="preserve">     -ŘK farnost kompenzace vzniklé škody-rezerva</t>
  </si>
  <si>
    <t xml:space="preserve">     -ŘK farnost kompenzace nákladů na věž</t>
  </si>
  <si>
    <t xml:space="preserve">     -ŘK farnost-spolek Ludmila na mik.nadílku pro domov seniorů</t>
  </si>
  <si>
    <t xml:space="preserve">     -JC havárie topení (nákl.hraz.městem)</t>
  </si>
  <si>
    <t xml:space="preserve">     -JC zařízení (z daru Wiegel)</t>
  </si>
  <si>
    <t xml:space="preserve">     -rekonstrukce KD Mostiště</t>
  </si>
  <si>
    <t xml:space="preserve">     -rekonstrukce Jupiter clubu dílčí etapa+úrok,včetně technologie</t>
  </si>
  <si>
    <t xml:space="preserve">     -občanská komise (SPOZ) Mostiště</t>
  </si>
  <si>
    <t xml:space="preserve">     -dar na charit.ples DS Březejc (dražba)</t>
  </si>
  <si>
    <t xml:space="preserve">     -dar obci Ořechov-vesnice roku</t>
  </si>
  <si>
    <t xml:space="preserve">     -zimní stadion-kondenzátor,ohřev vody</t>
  </si>
  <si>
    <t xml:space="preserve">     -tribuna u hřiště u ZŠ Školní</t>
  </si>
  <si>
    <t xml:space="preserve">     -doplnění a obnova dětského hřiště ul.Čermákova,mobiliář</t>
  </si>
  <si>
    <t xml:space="preserve">     -budova Areálu zdraví-plynofikace PD</t>
  </si>
  <si>
    <t xml:space="preserve">         -FC VM dofinancování turnaj E.ON Junior Cup</t>
  </si>
  <si>
    <t xml:space="preserve">         -HHK odm.za sport.výkony</t>
  </si>
  <si>
    <t xml:space="preserve">         -Sokol VM odm.za sport.výkony</t>
  </si>
  <si>
    <t xml:space="preserve">         -FC VM odm.za sport.výkony</t>
  </si>
  <si>
    <t xml:space="preserve">         -TJ Spartak VM odm.za sport.výkony</t>
  </si>
  <si>
    <t xml:space="preserve">         -Stolní tenis VM odm.za sport.výkony</t>
  </si>
  <si>
    <t xml:space="preserve">         -SKI klub VM odm.za sport.výkony</t>
  </si>
  <si>
    <t xml:space="preserve">         -David Martin fotb.turnaj hráčů starších 35 let</t>
  </si>
  <si>
    <t xml:space="preserve">         -Janoušek Dominik longboarding startovné,doprava</t>
  </si>
  <si>
    <t xml:space="preserve">     -neinvest.dotace a dary na sport:</t>
  </si>
  <si>
    <t xml:space="preserve">     -Dům dětí a mládeže příspěvek na provoz-"Sp.a zájm.aktivity"</t>
  </si>
  <si>
    <t xml:space="preserve">     -Drakiáda</t>
  </si>
  <si>
    <t xml:space="preserve">     -Agility VM, Bludička cup dotace</t>
  </si>
  <si>
    <t xml:space="preserve">     -asociace rod.a přátel zdr.postiž.dětí-domeček v Černé dotace</t>
  </si>
  <si>
    <t xml:space="preserve">     -veř.osvětlení VM-oprava VO Družstevní</t>
  </si>
  <si>
    <t xml:space="preserve">     -veř.osvětlení K Novému Světu</t>
  </si>
  <si>
    <t xml:space="preserve">     -práce provedené TS Hrbov</t>
  </si>
  <si>
    <t xml:space="preserve">     -hřbitov Mostiště</t>
  </si>
  <si>
    <t xml:space="preserve">     -veř.osvětlení Olší nad Oslavou-rozšíření</t>
  </si>
  <si>
    <t xml:space="preserve">     -veř.osvětlení Mostiště oprava sloupu</t>
  </si>
  <si>
    <t xml:space="preserve">     -kopie katastrálních map</t>
  </si>
  <si>
    <t xml:space="preserve">     -fin.jistota na pozemek v majetku ČR (SDCŽ) záloha</t>
  </si>
  <si>
    <t xml:space="preserve">         Sdružení obcí Vysočiny</t>
  </si>
  <si>
    <t xml:space="preserve">     -nákup kolků odbor SMB</t>
  </si>
  <si>
    <t xml:space="preserve">     -rezerva odb.SMB (úprava daně z přev.nem.)</t>
  </si>
  <si>
    <t xml:space="preserve">     -výkupy pozemků Mostiště,geodet.práce</t>
  </si>
  <si>
    <t>Využívání a zneškodňování komun.odpadů</t>
  </si>
  <si>
    <t xml:space="preserve">     -dar KrVysočina za třídění odpadů</t>
  </si>
  <si>
    <t xml:space="preserve">     -rozšíření sběru využ.složek odpadu-nádoby,úprava stanovišť</t>
  </si>
  <si>
    <t xml:space="preserve">     -OON</t>
  </si>
  <si>
    <t xml:space="preserve">     -Sociální služby VM dotace na investice</t>
  </si>
  <si>
    <t xml:space="preserve">     -Sociální služby VM-přísp.na provoz dot.Kr.Vysočina</t>
  </si>
  <si>
    <t xml:space="preserve">     -Sociální služby VM-přísp.na provoz dot.MPSV</t>
  </si>
  <si>
    <t>Ostatní služby sociální prevence</t>
  </si>
  <si>
    <t xml:space="preserve">     -o.s.Střed - linka důvěry   dotace</t>
  </si>
  <si>
    <t xml:space="preserve">     -krizový štáb-vybavení, rezerva, služby telekomunikací</t>
  </si>
  <si>
    <t xml:space="preserve">     -mzdové vč.SZP (vč.proj.vzdělávání 8 639,79)</t>
  </si>
  <si>
    <t>nízkoprahová zařízení pro děti a mládež</t>
  </si>
  <si>
    <t xml:space="preserve">     -prev.kriminality-rozšíření MKDS kam.bod Čechova (dot.Min.vn.)</t>
  </si>
  <si>
    <t xml:space="preserve">     -pož.sbor Velké Meziříčí (vč.dot.62,7tis.Kč+28 tis.Kč)</t>
  </si>
  <si>
    <t xml:space="preserve">     -ZM Velké Meziříčí  (vč.proj.vzdělávání 6 925,98 Kč)</t>
  </si>
  <si>
    <t>Volby do zastupitelstev ÚSC</t>
  </si>
  <si>
    <t xml:space="preserve">     -volby do zastupitelstev ÚSC (vč.dotace 554 904,28 Kč)</t>
  </si>
  <si>
    <t>Činnost místní správy (včetně projektů spolufin.z EU)</t>
  </si>
  <si>
    <t xml:space="preserve">     -ostatní převody vlastním fondům</t>
  </si>
  <si>
    <t>Aktivní krátkod.operace řízení likvidity-příjmy</t>
  </si>
  <si>
    <t>Aktivní krátkod.operace řízení likvidity-výdaje</t>
  </si>
  <si>
    <t>Operace z pen.účtů org.nemaj.charakter příjmů a výdajů vlád.sekt.</t>
  </si>
  <si>
    <t>Aktivní dlouhod.operace řízení likvidity-výdaje</t>
  </si>
  <si>
    <t>úroky</t>
  </si>
  <si>
    <t>příspěvek odborové organizaci MěÚ VM na kult.vzdělávací činnost</t>
  </si>
  <si>
    <t>stravování</t>
  </si>
  <si>
    <t>penzijní připojištění</t>
  </si>
  <si>
    <t>zařízení sloužící kulturnímu a sociálnímu rozvoji</t>
  </si>
  <si>
    <t>rekreace-zájezdy</t>
  </si>
  <si>
    <t>kultura a tělovýchova-přísp.zaměstnancům</t>
  </si>
  <si>
    <t>dary-životní a pracovní výročí</t>
  </si>
  <si>
    <t>poplatky bance</t>
  </si>
  <si>
    <t xml:space="preserve">     ZŠ Sokolovská    </t>
  </si>
  <si>
    <t xml:space="preserve">     ZŠ Oslavická</t>
  </si>
  <si>
    <t xml:space="preserve">     ZŠ Školní</t>
  </si>
  <si>
    <t xml:space="preserve">     Sociální služby</t>
  </si>
  <si>
    <t>přijaté úroky</t>
  </si>
  <si>
    <t>bankovní poplatky</t>
  </si>
  <si>
    <t>Sociální fond města k 31.12.2014</t>
  </si>
  <si>
    <t>počáteční stav k 1.1.2014</t>
  </si>
  <si>
    <t>finanční vypořádání soc.fondu z r.2013-nepřev.výdaj r.2013</t>
  </si>
  <si>
    <t>jednotný příděl za r.2014</t>
  </si>
  <si>
    <t>stav účtu sociálního fondu k 31.12.2014</t>
  </si>
  <si>
    <t>Kč</t>
  </si>
  <si>
    <t>Fond příjmy z pronájmů k 31.12.2014</t>
  </si>
  <si>
    <t>nájemné II.pololetí 2013:</t>
  </si>
  <si>
    <t>nájemné I.pololetí 2014:</t>
  </si>
  <si>
    <t>interaktivní tabule pro ZŠ Školní-neprovedený převod z r.2012</t>
  </si>
  <si>
    <t>platy provozních zaměstnanců-ZŠ Sokolovská</t>
  </si>
  <si>
    <t>stav účtu fond příjmy z pronájmů  k 31.12.2014</t>
  </si>
  <si>
    <t>Fond  TS+bank.poplatky  k 31.12.2014</t>
  </si>
  <si>
    <t xml:space="preserve">nájemné za r. 2013 </t>
  </si>
  <si>
    <t>nájemné za r. 2014</t>
  </si>
  <si>
    <t>stav účtu fond TS+bank.poplatky k 31.12.2014</t>
  </si>
  <si>
    <t>Fond rozvoje bydlení k 31.12.2014</t>
  </si>
  <si>
    <t>stav účtu fond rozvoje bydlení k 31.12.2014</t>
  </si>
  <si>
    <t xml:space="preserve"> Dosažené příjmy  po konsolidaci ve výši 277 615 tis. Kč představují    102  % rozpočtované částky (RU: 272 029 tis.Kč), profinancováno</t>
  </si>
  <si>
    <t xml:space="preserve"> bylo 351 457 tis. Kč  výdajů rozpočtovaných, t.j. 81 % rozpočtu upraveného (RU: 433 474 tis. Kč).</t>
  </si>
  <si>
    <t>Hospodaření města za rok 2014 vykazuje záporný výsledek 73 842 tis. Kč, který je krytý třídou 8 - financování (zahrnuje přijatý úvěr na rekonstrukci Jupiter</t>
  </si>
  <si>
    <t>clubu 96 121 tis.Kč, splátky přijatých úvěrů 17 080 tis.Kč a použité fin.prostřeky z min.let).</t>
  </si>
  <si>
    <t>Plnění daňových příjmů:  101 % rozpočtu je ovlivněno mírným překročením příjmů z místních poplatků a některými příjmy, které nebyly rozpočtovány.</t>
  </si>
  <si>
    <t xml:space="preserve">Nedaňové příjmy jsou plněny na 106 %,  vyšší plnění je jako každý rok ovlivněno příjmy, které nelze rozpočtovat - příjmy z pronájmů </t>
  </si>
  <si>
    <t xml:space="preserve">Kapitálové příjmy (115 %)  představují příjmy z prodeje pozemků, bytů a přijatý inv.dar. </t>
  </si>
  <si>
    <t xml:space="preserve">Výdaje běžné i kapitálové vykazují čerpání 81 % rozpočtu upraveného.  </t>
  </si>
  <si>
    <t xml:space="preserve">     -skatepark Uhřínovská ul. soc.zařízení</t>
  </si>
  <si>
    <t>Vzhled obcí a veř.zeleň</t>
  </si>
  <si>
    <t>Příloha k ZÚ č.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</si>
</sst>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74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sz val="11"/>
      <color indexed="8"/>
      <name val="Arial CE"/>
      <family val="2"/>
    </font>
    <font>
      <sz val="11"/>
      <color indexed="12"/>
      <name val="Arial CE"/>
      <family val="2"/>
    </font>
    <font>
      <b/>
      <i/>
      <sz val="11"/>
      <name val="Arial CE"/>
      <family val="2"/>
    </font>
    <font>
      <b/>
      <i/>
      <sz val="11"/>
      <color indexed="12"/>
      <name val="Arial CE"/>
      <family val="2"/>
    </font>
    <font>
      <b/>
      <sz val="11"/>
      <color indexed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2"/>
      <color indexed="12"/>
      <name val="Arial CE"/>
      <family val="2"/>
    </font>
    <font>
      <b/>
      <sz val="12"/>
      <name val="Calibri"/>
      <family val="2"/>
    </font>
    <font>
      <u val="single"/>
      <sz val="11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i/>
      <sz val="11"/>
      <color indexed="12"/>
      <name val="Arial CE"/>
      <family val="2"/>
    </font>
    <font>
      <sz val="12"/>
      <color indexed="12"/>
      <name val="Arial CE"/>
      <family val="2"/>
    </font>
    <font>
      <i/>
      <sz val="9"/>
      <name val="Arial CE"/>
      <family val="0"/>
    </font>
    <font>
      <sz val="9"/>
      <name val="Arial CE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1"/>
      <color indexed="10"/>
      <name val="Arial CE"/>
      <family val="2"/>
    </font>
    <font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1"/>
      <color rgb="FFFF0000"/>
      <name val="Arial CE"/>
      <family val="2"/>
    </font>
    <font>
      <sz val="11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0" fillId="33" borderId="0" xfId="0" applyFont="1" applyFill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4" fontId="2" fillId="33" borderId="12" xfId="0" applyNumberFormat="1" applyFont="1" applyFill="1" applyBorder="1" applyAlignment="1">
      <alignment horizontal="right"/>
    </xf>
    <xf numFmtId="4" fontId="2" fillId="33" borderId="0" xfId="0" applyNumberFormat="1" applyFont="1" applyFill="1" applyAlignment="1">
      <alignment/>
    </xf>
    <xf numFmtId="0" fontId="6" fillId="33" borderId="13" xfId="0" applyFont="1" applyFill="1" applyBorder="1" applyAlignment="1">
      <alignment/>
    </xf>
    <xf numFmtId="4" fontId="6" fillId="33" borderId="14" xfId="0" applyNumberFormat="1" applyFont="1" applyFill="1" applyBorder="1" applyAlignment="1">
      <alignment horizontal="right"/>
    </xf>
    <xf numFmtId="4" fontId="6" fillId="33" borderId="15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4" fontId="2" fillId="33" borderId="0" xfId="0" applyNumberFormat="1" applyFont="1" applyFill="1" applyAlignment="1">
      <alignment horizontal="right"/>
    </xf>
    <xf numFmtId="4" fontId="1" fillId="33" borderId="0" xfId="0" applyNumberFormat="1" applyFont="1" applyFill="1" applyBorder="1" applyAlignment="1">
      <alignment horizontal="right"/>
    </xf>
    <xf numFmtId="4" fontId="1" fillId="33" borderId="16" xfId="0" applyNumberFormat="1" applyFont="1" applyFill="1" applyBorder="1" applyAlignment="1">
      <alignment horizontal="right"/>
    </xf>
    <xf numFmtId="4" fontId="1" fillId="33" borderId="15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8" fillId="33" borderId="17" xfId="0" applyFont="1" applyFill="1" applyBorder="1" applyAlignment="1">
      <alignment/>
    </xf>
    <xf numFmtId="4" fontId="8" fillId="33" borderId="0" xfId="0" applyNumberFormat="1" applyFont="1" applyFill="1" applyBorder="1" applyAlignment="1">
      <alignment horizontal="right"/>
    </xf>
    <xf numFmtId="4" fontId="8" fillId="33" borderId="16" xfId="0" applyNumberFormat="1" applyFont="1" applyFill="1" applyBorder="1" applyAlignment="1">
      <alignment horizontal="right"/>
    </xf>
    <xf numFmtId="4" fontId="7" fillId="33" borderId="0" xfId="0" applyNumberFormat="1" applyFont="1" applyFill="1" applyBorder="1" applyAlignment="1">
      <alignment horizontal="right"/>
    </xf>
    <xf numFmtId="0" fontId="1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4" fontId="10" fillId="33" borderId="0" xfId="0" applyNumberFormat="1" applyFont="1" applyFill="1" applyBorder="1" applyAlignment="1">
      <alignment horizontal="right"/>
    </xf>
    <xf numFmtId="4" fontId="10" fillId="33" borderId="16" xfId="0" applyNumberFormat="1" applyFont="1" applyFill="1" applyBorder="1" applyAlignment="1">
      <alignment horizontal="right"/>
    </xf>
    <xf numFmtId="0" fontId="1" fillId="33" borderId="19" xfId="0" applyFont="1" applyFill="1" applyBorder="1" applyAlignment="1">
      <alignment/>
    </xf>
    <xf numFmtId="4" fontId="1" fillId="33" borderId="20" xfId="0" applyNumberFormat="1" applyFont="1" applyFill="1" applyBorder="1" applyAlignment="1">
      <alignment horizontal="right"/>
    </xf>
    <xf numFmtId="4" fontId="1" fillId="33" borderId="21" xfId="0" applyNumberFormat="1" applyFont="1" applyFill="1" applyBorder="1" applyAlignment="1">
      <alignment horizontal="right"/>
    </xf>
    <xf numFmtId="4" fontId="1" fillId="33" borderId="22" xfId="0" applyNumberFormat="1" applyFont="1" applyFill="1" applyBorder="1" applyAlignment="1">
      <alignment horizontal="right"/>
    </xf>
    <xf numFmtId="0" fontId="2" fillId="33" borderId="23" xfId="0" applyFont="1" applyFill="1" applyBorder="1" applyAlignment="1">
      <alignment/>
    </xf>
    <xf numFmtId="4" fontId="2" fillId="33" borderId="24" xfId="0" applyNumberFormat="1" applyFont="1" applyFill="1" applyBorder="1" applyAlignment="1">
      <alignment horizontal="right"/>
    </xf>
    <xf numFmtId="4" fontId="2" fillId="33" borderId="25" xfId="0" applyNumberFormat="1" applyFont="1" applyFill="1" applyBorder="1" applyAlignment="1">
      <alignment horizontal="right"/>
    </xf>
    <xf numFmtId="4" fontId="2" fillId="33" borderId="26" xfId="0" applyNumberFormat="1" applyFont="1" applyFill="1" applyBorder="1" applyAlignment="1">
      <alignment horizontal="right"/>
    </xf>
    <xf numFmtId="4" fontId="2" fillId="33" borderId="27" xfId="0" applyNumberFormat="1" applyFont="1" applyFill="1" applyBorder="1" applyAlignment="1">
      <alignment horizontal="right"/>
    </xf>
    <xf numFmtId="4" fontId="4" fillId="33" borderId="0" xfId="0" applyNumberFormat="1" applyFont="1" applyFill="1" applyAlignment="1">
      <alignment horizontal="right"/>
    </xf>
    <xf numFmtId="0" fontId="9" fillId="33" borderId="0" xfId="0" applyFont="1" applyFill="1" applyAlignment="1">
      <alignment/>
    </xf>
    <xf numFmtId="4" fontId="10" fillId="33" borderId="0" xfId="0" applyNumberFormat="1" applyFont="1" applyFill="1" applyAlignment="1">
      <alignment horizontal="right"/>
    </xf>
    <xf numFmtId="0" fontId="1" fillId="33" borderId="28" xfId="0" applyFont="1" applyFill="1" applyBorder="1" applyAlignment="1">
      <alignment/>
    </xf>
    <xf numFmtId="4" fontId="1" fillId="33" borderId="29" xfId="0" applyNumberFormat="1" applyFont="1" applyFill="1" applyBorder="1" applyAlignment="1">
      <alignment horizontal="right"/>
    </xf>
    <xf numFmtId="0" fontId="6" fillId="33" borderId="28" xfId="0" applyFont="1" applyFill="1" applyBorder="1" applyAlignment="1">
      <alignment/>
    </xf>
    <xf numFmtId="4" fontId="6" fillId="33" borderId="29" xfId="0" applyNumberFormat="1" applyFont="1" applyFill="1" applyBorder="1" applyAlignment="1">
      <alignment horizontal="right"/>
    </xf>
    <xf numFmtId="4" fontId="2" fillId="33" borderId="30" xfId="0" applyNumberFormat="1" applyFont="1" applyFill="1" applyBorder="1" applyAlignment="1">
      <alignment horizontal="right"/>
    </xf>
    <xf numFmtId="0" fontId="2" fillId="33" borderId="31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4" fontId="6" fillId="33" borderId="26" xfId="0" applyNumberFormat="1" applyFont="1" applyFill="1" applyBorder="1" applyAlignment="1">
      <alignment horizontal="right"/>
    </xf>
    <xf numFmtId="4" fontId="6" fillId="33" borderId="33" xfId="0" applyNumberFormat="1" applyFont="1" applyFill="1" applyBorder="1" applyAlignment="1">
      <alignment horizontal="right"/>
    </xf>
    <xf numFmtId="4" fontId="6" fillId="33" borderId="34" xfId="0" applyNumberFormat="1" applyFont="1" applyFill="1" applyBorder="1" applyAlignment="1">
      <alignment horizontal="right"/>
    </xf>
    <xf numFmtId="4" fontId="6" fillId="33" borderId="27" xfId="0" applyNumberFormat="1" applyFont="1" applyFill="1" applyBorder="1" applyAlignment="1">
      <alignment horizontal="right"/>
    </xf>
    <xf numFmtId="0" fontId="6" fillId="33" borderId="35" xfId="0" applyFont="1" applyFill="1" applyBorder="1" applyAlignment="1">
      <alignment/>
    </xf>
    <xf numFmtId="0" fontId="7" fillId="33" borderId="28" xfId="0" applyFont="1" applyFill="1" applyBorder="1" applyAlignment="1">
      <alignment/>
    </xf>
    <xf numFmtId="4" fontId="7" fillId="33" borderId="36" xfId="0" applyNumberFormat="1" applyFont="1" applyFill="1" applyBorder="1" applyAlignment="1">
      <alignment horizontal="right"/>
    </xf>
    <xf numFmtId="4" fontId="7" fillId="33" borderId="37" xfId="0" applyNumberFormat="1" applyFont="1" applyFill="1" applyBorder="1" applyAlignment="1">
      <alignment horizontal="right"/>
    </xf>
    <xf numFmtId="0" fontId="8" fillId="33" borderId="35" xfId="0" applyFont="1" applyFill="1" applyBorder="1" applyAlignment="1">
      <alignment/>
    </xf>
    <xf numFmtId="4" fontId="8" fillId="33" borderId="34" xfId="0" applyNumberFormat="1" applyFont="1" applyFill="1" applyBorder="1" applyAlignment="1">
      <alignment horizontal="right"/>
    </xf>
    <xf numFmtId="4" fontId="8" fillId="33" borderId="27" xfId="0" applyNumberFormat="1" applyFont="1" applyFill="1" applyBorder="1" applyAlignment="1">
      <alignment horizontal="right"/>
    </xf>
    <xf numFmtId="4" fontId="2" fillId="33" borderId="21" xfId="0" applyNumberFormat="1" applyFont="1" applyFill="1" applyBorder="1" applyAlignment="1">
      <alignment horizontal="right"/>
    </xf>
    <xf numFmtId="0" fontId="1" fillId="33" borderId="38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1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4" fontId="2" fillId="33" borderId="12" xfId="0" applyNumberFormat="1" applyFont="1" applyFill="1" applyBorder="1" applyAlignment="1">
      <alignment horizontal="right"/>
    </xf>
    <xf numFmtId="0" fontId="67" fillId="34" borderId="39" xfId="0" applyFont="1" applyFill="1" applyBorder="1" applyAlignment="1">
      <alignment horizontal="right" vertical="top" wrapText="1"/>
    </xf>
    <xf numFmtId="0" fontId="67" fillId="34" borderId="16" xfId="0" applyFont="1" applyFill="1" applyBorder="1" applyAlignment="1">
      <alignment horizontal="right" vertical="top" wrapText="1"/>
    </xf>
    <xf numFmtId="0" fontId="67" fillId="34" borderId="40" xfId="0" applyFont="1" applyFill="1" applyBorder="1" applyAlignment="1">
      <alignment horizontal="right" vertical="top" wrapText="1"/>
    </xf>
    <xf numFmtId="0" fontId="67" fillId="34" borderId="41" xfId="0" applyFont="1" applyFill="1" applyBorder="1" applyAlignment="1">
      <alignment horizontal="right" vertical="top" wrapText="1"/>
    </xf>
    <xf numFmtId="0" fontId="67" fillId="34" borderId="42" xfId="0" applyFont="1" applyFill="1" applyBorder="1" applyAlignment="1">
      <alignment horizontal="right" vertical="top" wrapText="1"/>
    </xf>
    <xf numFmtId="0" fontId="68" fillId="34" borderId="43" xfId="0" applyFont="1" applyFill="1" applyBorder="1" applyAlignment="1">
      <alignment vertical="top" wrapText="1"/>
    </xf>
    <xf numFmtId="0" fontId="67" fillId="34" borderId="44" xfId="0" applyFont="1" applyFill="1" applyBorder="1" applyAlignment="1">
      <alignment vertical="top" wrapText="1"/>
    </xf>
    <xf numFmtId="4" fontId="67" fillId="34" borderId="45" xfId="0" applyNumberFormat="1" applyFont="1" applyFill="1" applyBorder="1" applyAlignment="1">
      <alignment horizontal="right" vertical="top" wrapText="1"/>
    </xf>
    <xf numFmtId="4" fontId="68" fillId="34" borderId="37" xfId="0" applyNumberFormat="1" applyFont="1" applyFill="1" applyBorder="1" applyAlignment="1">
      <alignment horizontal="right" vertical="top" wrapText="1"/>
    </xf>
    <xf numFmtId="0" fontId="67" fillId="2" borderId="46" xfId="0" applyFont="1" applyFill="1" applyBorder="1" applyAlignment="1">
      <alignment vertical="top" wrapText="1"/>
    </xf>
    <xf numFmtId="4" fontId="67" fillId="2" borderId="40" xfId="0" applyNumberFormat="1" applyFont="1" applyFill="1" applyBorder="1" applyAlignment="1">
      <alignment horizontal="right" vertical="top" wrapText="1"/>
    </xf>
    <xf numFmtId="4" fontId="67" fillId="2" borderId="41" xfId="0" applyNumberFormat="1" applyFont="1" applyFill="1" applyBorder="1" applyAlignment="1">
      <alignment horizontal="right" vertical="top" wrapText="1"/>
    </xf>
    <xf numFmtId="0" fontId="69" fillId="34" borderId="47" xfId="0" applyFont="1" applyFill="1" applyBorder="1" applyAlignment="1">
      <alignment vertical="top" wrapText="1"/>
    </xf>
    <xf numFmtId="4" fontId="69" fillId="34" borderId="48" xfId="0" applyNumberFormat="1" applyFont="1" applyFill="1" applyBorder="1" applyAlignment="1">
      <alignment horizontal="right" vertical="top" wrapText="1"/>
    </xf>
    <xf numFmtId="4" fontId="68" fillId="34" borderId="48" xfId="0" applyNumberFormat="1" applyFont="1" applyFill="1" applyBorder="1" applyAlignment="1">
      <alignment horizontal="right" vertical="top" wrapText="1"/>
    </xf>
    <xf numFmtId="0" fontId="69" fillId="34" borderId="49" xfId="0" applyFont="1" applyFill="1" applyBorder="1" applyAlignment="1">
      <alignment vertical="top" wrapText="1"/>
    </xf>
    <xf numFmtId="4" fontId="69" fillId="34" borderId="50" xfId="0" applyNumberFormat="1" applyFont="1" applyFill="1" applyBorder="1" applyAlignment="1">
      <alignment horizontal="right" vertical="top" wrapText="1"/>
    </xf>
    <xf numFmtId="4" fontId="67" fillId="2" borderId="16" xfId="0" applyNumberFormat="1" applyFont="1" applyFill="1" applyBorder="1" applyAlignment="1">
      <alignment horizontal="right" vertical="top" wrapText="1"/>
    </xf>
    <xf numFmtId="0" fontId="67" fillId="2" borderId="39" xfId="0" applyFont="1" applyFill="1" applyBorder="1" applyAlignment="1">
      <alignment vertical="top" wrapText="1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4" fontId="68" fillId="34" borderId="43" xfId="0" applyNumberFormat="1" applyFont="1" applyFill="1" applyBorder="1" applyAlignment="1">
      <alignment horizontal="right" vertical="top" wrapText="1"/>
    </xf>
    <xf numFmtId="0" fontId="69" fillId="34" borderId="51" xfId="0" applyFont="1" applyFill="1" applyBorder="1" applyAlignment="1">
      <alignment vertical="top" wrapText="1"/>
    </xf>
    <xf numFmtId="4" fontId="69" fillId="34" borderId="52" xfId="0" applyNumberFormat="1" applyFont="1" applyFill="1" applyBorder="1" applyAlignment="1">
      <alignment horizontal="right" vertical="top" wrapText="1"/>
    </xf>
    <xf numFmtId="4" fontId="68" fillId="34" borderId="52" xfId="0" applyNumberFormat="1" applyFont="1" applyFill="1" applyBorder="1" applyAlignment="1">
      <alignment horizontal="right" vertical="top" wrapText="1"/>
    </xf>
    <xf numFmtId="0" fontId="70" fillId="34" borderId="36" xfId="0" applyFont="1" applyFill="1" applyBorder="1" applyAlignment="1">
      <alignment vertical="top"/>
    </xf>
    <xf numFmtId="0" fontId="71" fillId="34" borderId="36" xfId="0" applyFont="1" applyFill="1" applyBorder="1" applyAlignment="1">
      <alignment horizontal="right" vertical="top" wrapText="1"/>
    </xf>
    <xf numFmtId="4" fontId="2" fillId="33" borderId="33" xfId="0" applyNumberFormat="1" applyFont="1" applyFill="1" applyBorder="1" applyAlignment="1">
      <alignment horizontal="right"/>
    </xf>
    <xf numFmtId="0" fontId="6" fillId="2" borderId="32" xfId="0" applyFont="1" applyFill="1" applyBorder="1" applyAlignment="1">
      <alignment/>
    </xf>
    <xf numFmtId="4" fontId="6" fillId="2" borderId="26" xfId="0" applyNumberFormat="1" applyFont="1" applyFill="1" applyBorder="1" applyAlignment="1">
      <alignment horizontal="right"/>
    </xf>
    <xf numFmtId="0" fontId="6" fillId="2" borderId="35" xfId="0" applyFont="1" applyFill="1" applyBorder="1" applyAlignment="1">
      <alignment/>
    </xf>
    <xf numFmtId="4" fontId="2" fillId="33" borderId="53" xfId="0" applyNumberFormat="1" applyFont="1" applyFill="1" applyBorder="1" applyAlignment="1">
      <alignment horizontal="right"/>
    </xf>
    <xf numFmtId="0" fontId="6" fillId="33" borderId="54" xfId="0" applyFont="1" applyFill="1" applyBorder="1" applyAlignment="1">
      <alignment/>
    </xf>
    <xf numFmtId="4" fontId="6" fillId="33" borderId="55" xfId="0" applyNumberFormat="1" applyFont="1" applyFill="1" applyBorder="1" applyAlignment="1">
      <alignment horizontal="right"/>
    </xf>
    <xf numFmtId="4" fontId="2" fillId="33" borderId="56" xfId="0" applyNumberFormat="1" applyFont="1" applyFill="1" applyBorder="1" applyAlignment="1">
      <alignment horizontal="right"/>
    </xf>
    <xf numFmtId="0" fontId="9" fillId="2" borderId="35" xfId="0" applyFont="1" applyFill="1" applyBorder="1" applyAlignment="1">
      <alignment/>
    </xf>
    <xf numFmtId="4" fontId="9" fillId="2" borderId="26" xfId="0" applyNumberFormat="1" applyFont="1" applyFill="1" applyBorder="1" applyAlignment="1">
      <alignment horizontal="right"/>
    </xf>
    <xf numFmtId="4" fontId="1" fillId="2" borderId="26" xfId="0" applyNumberFormat="1" applyFont="1" applyFill="1" applyBorder="1" applyAlignment="1">
      <alignment horizontal="right"/>
    </xf>
    <xf numFmtId="4" fontId="1" fillId="2" borderId="33" xfId="0" applyNumberFormat="1" applyFont="1" applyFill="1" applyBorder="1" applyAlignment="1">
      <alignment horizontal="right"/>
    </xf>
    <xf numFmtId="0" fontId="69" fillId="34" borderId="57" xfId="0" applyFont="1" applyFill="1" applyBorder="1" applyAlignment="1">
      <alignment vertical="top" wrapText="1"/>
    </xf>
    <xf numFmtId="4" fontId="68" fillId="34" borderId="58" xfId="0" applyNumberFormat="1" applyFont="1" applyFill="1" applyBorder="1" applyAlignment="1">
      <alignment horizontal="right" vertical="top" wrapText="1"/>
    </xf>
    <xf numFmtId="4" fontId="68" fillId="34" borderId="57" xfId="0" applyNumberFormat="1" applyFont="1" applyFill="1" applyBorder="1" applyAlignment="1">
      <alignment horizontal="right" vertical="top" wrapText="1"/>
    </xf>
    <xf numFmtId="4" fontId="69" fillId="34" borderId="59" xfId="0" applyNumberFormat="1" applyFont="1" applyFill="1" applyBorder="1" applyAlignment="1">
      <alignment horizontal="right" vertical="top" wrapText="1"/>
    </xf>
    <xf numFmtId="4" fontId="68" fillId="34" borderId="59" xfId="0" applyNumberFormat="1" applyFont="1" applyFill="1" applyBorder="1" applyAlignment="1">
      <alignment horizontal="right" vertical="top" wrapText="1"/>
    </xf>
    <xf numFmtId="4" fontId="2" fillId="33" borderId="60" xfId="0" applyNumberFormat="1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right"/>
    </xf>
    <xf numFmtId="4" fontId="2" fillId="33" borderId="30" xfId="0" applyNumberFormat="1" applyFont="1" applyFill="1" applyBorder="1" applyAlignment="1">
      <alignment horizontal="right"/>
    </xf>
    <xf numFmtId="4" fontId="9" fillId="33" borderId="0" xfId="0" applyNumberFormat="1" applyFont="1" applyFill="1" applyBorder="1" applyAlignment="1">
      <alignment horizontal="right"/>
    </xf>
    <xf numFmtId="0" fontId="1" fillId="33" borderId="61" xfId="0" applyFont="1" applyFill="1" applyBorder="1" applyAlignment="1">
      <alignment/>
    </xf>
    <xf numFmtId="0" fontId="1" fillId="33" borderId="43" xfId="0" applyFont="1" applyFill="1" applyBorder="1" applyAlignment="1">
      <alignment/>
    </xf>
    <xf numFmtId="4" fontId="1" fillId="33" borderId="61" xfId="0" applyNumberFormat="1" applyFont="1" applyFill="1" applyBorder="1" applyAlignment="1">
      <alignment horizontal="right"/>
    </xf>
    <xf numFmtId="4" fontId="1" fillId="33" borderId="43" xfId="0" applyNumberFormat="1" applyFont="1" applyFill="1" applyBorder="1" applyAlignment="1">
      <alignment horizontal="right"/>
    </xf>
    <xf numFmtId="0" fontId="67" fillId="34" borderId="61" xfId="0" applyFont="1" applyFill="1" applyBorder="1" applyAlignment="1">
      <alignment vertical="top" wrapText="1"/>
    </xf>
    <xf numFmtId="0" fontId="67" fillId="34" borderId="22" xfId="0" applyFont="1" applyFill="1" applyBorder="1" applyAlignment="1">
      <alignment horizontal="right" vertical="top" wrapText="1"/>
    </xf>
    <xf numFmtId="0" fontId="67" fillId="34" borderId="20" xfId="0" applyFont="1" applyFill="1" applyBorder="1" applyAlignment="1">
      <alignment horizontal="right" vertical="top" wrapText="1"/>
    </xf>
    <xf numFmtId="0" fontId="67" fillId="34" borderId="61" xfId="0" applyFont="1" applyFill="1" applyBorder="1" applyAlignment="1">
      <alignment horizontal="right" vertical="top" wrapText="1"/>
    </xf>
    <xf numFmtId="0" fontId="67" fillId="34" borderId="0" xfId="0" applyFont="1" applyFill="1" applyBorder="1" applyAlignment="1">
      <alignment horizontal="right" vertical="top" wrapText="1"/>
    </xf>
    <xf numFmtId="0" fontId="6" fillId="2" borderId="62" xfId="0" applyFont="1" applyFill="1" applyBorder="1" applyAlignment="1">
      <alignment/>
    </xf>
    <xf numFmtId="4" fontId="6" fillId="2" borderId="10" xfId="0" applyNumberFormat="1" applyFont="1" applyFill="1" applyBorder="1" applyAlignment="1">
      <alignment horizontal="right"/>
    </xf>
    <xf numFmtId="4" fontId="1" fillId="33" borderId="56" xfId="0" applyNumberFormat="1" applyFont="1" applyFill="1" applyBorder="1" applyAlignment="1">
      <alignment horizontal="right"/>
    </xf>
    <xf numFmtId="4" fontId="6" fillId="33" borderId="56" xfId="0" applyNumberFormat="1" applyFont="1" applyFill="1" applyBorder="1" applyAlignment="1">
      <alignment horizontal="right"/>
    </xf>
    <xf numFmtId="4" fontId="1" fillId="2" borderId="33" xfId="0" applyNumberFormat="1" applyFont="1" applyFill="1" applyBorder="1" applyAlignment="1">
      <alignment horizontal="right"/>
    </xf>
    <xf numFmtId="0" fontId="68" fillId="34" borderId="57" xfId="0" applyFont="1" applyFill="1" applyBorder="1" applyAlignment="1">
      <alignment vertical="top" wrapText="1"/>
    </xf>
    <xf numFmtId="0" fontId="68" fillId="34" borderId="63" xfId="0" applyFont="1" applyFill="1" applyBorder="1" applyAlignment="1">
      <alignment vertical="top" wrapText="1"/>
    </xf>
    <xf numFmtId="4" fontId="68" fillId="34" borderId="27" xfId="0" applyNumberFormat="1" applyFont="1" applyFill="1" applyBorder="1" applyAlignment="1">
      <alignment horizontal="right" vertical="top" wrapText="1"/>
    </xf>
    <xf numFmtId="0" fontId="67" fillId="2" borderId="63" xfId="0" applyFont="1" applyFill="1" applyBorder="1" applyAlignment="1">
      <alignment vertical="top" wrapText="1"/>
    </xf>
    <xf numFmtId="4" fontId="67" fillId="2" borderId="27" xfId="0" applyNumberFormat="1" applyFont="1" applyFill="1" applyBorder="1" applyAlignment="1">
      <alignment horizontal="right" vertical="top" wrapText="1"/>
    </xf>
    <xf numFmtId="4" fontId="68" fillId="2" borderId="27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>
      <alignment horizontal="right"/>
    </xf>
    <xf numFmtId="0" fontId="14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16" fillId="33" borderId="31" xfId="0" applyFont="1" applyFill="1" applyBorder="1" applyAlignment="1">
      <alignment/>
    </xf>
    <xf numFmtId="4" fontId="16" fillId="33" borderId="25" xfId="0" applyNumberFormat="1" applyFont="1" applyFill="1" applyBorder="1" applyAlignment="1">
      <alignment horizontal="right"/>
    </xf>
    <xf numFmtId="4" fontId="16" fillId="33" borderId="24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4" fontId="3" fillId="33" borderId="12" xfId="0" applyNumberFormat="1" applyFont="1" applyFill="1" applyBorder="1" applyAlignment="1">
      <alignment horizontal="right"/>
    </xf>
    <xf numFmtId="4" fontId="3" fillId="33" borderId="30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31" xfId="0" applyFont="1" applyFill="1" applyBorder="1" applyAlignment="1">
      <alignment/>
    </xf>
    <xf numFmtId="4" fontId="3" fillId="33" borderId="25" xfId="0" applyNumberFormat="1" applyFont="1" applyFill="1" applyBorder="1" applyAlignment="1">
      <alignment horizontal="right"/>
    </xf>
    <xf numFmtId="4" fontId="3" fillId="33" borderId="53" xfId="0" applyNumberFormat="1" applyFont="1" applyFill="1" applyBorder="1" applyAlignment="1">
      <alignment horizontal="right"/>
    </xf>
    <xf numFmtId="4" fontId="3" fillId="33" borderId="64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/>
    </xf>
    <xf numFmtId="4" fontId="3" fillId="33" borderId="14" xfId="0" applyNumberFormat="1" applyFont="1" applyFill="1" applyBorder="1" applyAlignment="1">
      <alignment horizontal="right"/>
    </xf>
    <xf numFmtId="4" fontId="3" fillId="33" borderId="56" xfId="0" applyNumberFormat="1" applyFont="1" applyFill="1" applyBorder="1" applyAlignment="1">
      <alignment horizontal="right"/>
    </xf>
    <xf numFmtId="4" fontId="6" fillId="2" borderId="65" xfId="0" applyNumberFormat="1" applyFont="1" applyFill="1" applyBorder="1" applyAlignment="1">
      <alignment horizontal="right"/>
    </xf>
    <xf numFmtId="4" fontId="6" fillId="0" borderId="66" xfId="0" applyNumberFormat="1" applyFont="1" applyFill="1" applyBorder="1" applyAlignment="1">
      <alignment horizontal="right"/>
    </xf>
    <xf numFmtId="4" fontId="9" fillId="2" borderId="67" xfId="0" applyNumberFormat="1" applyFont="1" applyFill="1" applyBorder="1" applyAlignment="1">
      <alignment horizontal="right"/>
    </xf>
    <xf numFmtId="4" fontId="1" fillId="33" borderId="55" xfId="0" applyNumberFormat="1" applyFont="1" applyFill="1" applyBorder="1" applyAlignment="1">
      <alignment horizontal="right"/>
    </xf>
    <xf numFmtId="4" fontId="1" fillId="33" borderId="68" xfId="0" applyNumberFormat="1" applyFont="1" applyFill="1" applyBorder="1" applyAlignment="1">
      <alignment horizontal="right"/>
    </xf>
    <xf numFmtId="4" fontId="1" fillId="33" borderId="56" xfId="0" applyNumberFormat="1" applyFont="1" applyFill="1" applyBorder="1" applyAlignment="1">
      <alignment horizontal="right"/>
    </xf>
    <xf numFmtId="4" fontId="8" fillId="33" borderId="36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4" fontId="1" fillId="33" borderId="24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1" fillId="33" borderId="30" xfId="0" applyNumberFormat="1" applyFont="1" applyFill="1" applyBorder="1" applyAlignment="1">
      <alignment horizontal="right"/>
    </xf>
    <xf numFmtId="0" fontId="1" fillId="33" borderId="0" xfId="0" applyFont="1" applyFill="1" applyAlignment="1">
      <alignment/>
    </xf>
    <xf numFmtId="4" fontId="3" fillId="33" borderId="24" xfId="0" applyNumberFormat="1" applyFont="1" applyFill="1" applyBorder="1" applyAlignment="1">
      <alignment horizontal="right"/>
    </xf>
    <xf numFmtId="0" fontId="72" fillId="33" borderId="0" xfId="0" applyFont="1" applyFill="1" applyAlignment="1">
      <alignment/>
    </xf>
    <xf numFmtId="0" fontId="17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Border="1" applyAlignment="1">
      <alignment/>
    </xf>
    <xf numFmtId="0" fontId="18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1" fillId="33" borderId="19" xfId="0" applyFont="1" applyFill="1" applyBorder="1" applyAlignment="1">
      <alignment/>
    </xf>
    <xf numFmtId="4" fontId="1" fillId="33" borderId="21" xfId="0" applyNumberFormat="1" applyFont="1" applyFill="1" applyBorder="1" applyAlignment="1">
      <alignment horizontal="right"/>
    </xf>
    <xf numFmtId="4" fontId="6" fillId="33" borderId="12" xfId="0" applyNumberFormat="1" applyFont="1" applyFill="1" applyBorder="1" applyAlignment="1">
      <alignment horizontal="right"/>
    </xf>
    <xf numFmtId="4" fontId="1" fillId="33" borderId="64" xfId="0" applyNumberFormat="1" applyFont="1" applyFill="1" applyBorder="1" applyAlignment="1">
      <alignment horizontal="right"/>
    </xf>
    <xf numFmtId="4" fontId="1" fillId="33" borderId="60" xfId="0" applyNumberFormat="1" applyFont="1" applyFill="1" applyBorder="1" applyAlignment="1">
      <alignment horizontal="right"/>
    </xf>
    <xf numFmtId="0" fontId="1" fillId="33" borderId="54" xfId="0" applyFont="1" applyFill="1" applyBorder="1" applyAlignment="1">
      <alignment/>
    </xf>
    <xf numFmtId="4" fontId="1" fillId="33" borderId="69" xfId="0" applyNumberFormat="1" applyFont="1" applyFill="1" applyBorder="1" applyAlignment="1">
      <alignment horizontal="right"/>
    </xf>
    <xf numFmtId="4" fontId="1" fillId="33" borderId="53" xfId="0" applyNumberFormat="1" applyFont="1" applyFill="1" applyBorder="1" applyAlignment="1">
      <alignment horizontal="right"/>
    </xf>
    <xf numFmtId="4" fontId="72" fillId="33" borderId="30" xfId="0" applyNumberFormat="1" applyFont="1" applyFill="1" applyBorder="1" applyAlignment="1">
      <alignment horizontal="right"/>
    </xf>
    <xf numFmtId="4" fontId="2" fillId="33" borderId="24" xfId="0" applyNumberFormat="1" applyFont="1" applyFill="1" applyBorder="1" applyAlignment="1">
      <alignment horizontal="right"/>
    </xf>
    <xf numFmtId="4" fontId="2" fillId="33" borderId="0" xfId="0" applyNumberFormat="1" applyFont="1" applyFill="1" applyAlignment="1">
      <alignment horizontal="left"/>
    </xf>
    <xf numFmtId="0" fontId="11" fillId="2" borderId="70" xfId="0" applyFont="1" applyFill="1" applyBorder="1" applyAlignment="1">
      <alignment/>
    </xf>
    <xf numFmtId="4" fontId="11" fillId="2" borderId="15" xfId="0" applyNumberFormat="1" applyFont="1" applyFill="1" applyBorder="1" applyAlignment="1">
      <alignment horizontal="right"/>
    </xf>
    <xf numFmtId="4" fontId="1" fillId="2" borderId="10" xfId="0" applyNumberFormat="1" applyFont="1" applyFill="1" applyBorder="1" applyAlignment="1">
      <alignment horizontal="right"/>
    </xf>
    <xf numFmtId="4" fontId="1" fillId="2" borderId="68" xfId="0" applyNumberFormat="1" applyFont="1" applyFill="1" applyBorder="1" applyAlignment="1">
      <alignment horizontal="right"/>
    </xf>
    <xf numFmtId="4" fontId="1" fillId="2" borderId="56" xfId="0" applyNumberFormat="1" applyFont="1" applyFill="1" applyBorder="1" applyAlignment="1">
      <alignment horizontal="right"/>
    </xf>
    <xf numFmtId="0" fontId="1" fillId="2" borderId="32" xfId="0" applyFont="1" applyFill="1" applyBorder="1" applyAlignment="1">
      <alignment/>
    </xf>
    <xf numFmtId="0" fontId="2" fillId="33" borderId="71" xfId="0" applyFont="1" applyFill="1" applyBorder="1" applyAlignment="1">
      <alignment/>
    </xf>
    <xf numFmtId="4" fontId="2" fillId="33" borderId="72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4" fontId="2" fillId="33" borderId="73" xfId="0" applyNumberFormat="1" applyFont="1" applyFill="1" applyBorder="1" applyAlignment="1">
      <alignment horizontal="right"/>
    </xf>
    <xf numFmtId="4" fontId="2" fillId="33" borderId="55" xfId="0" applyNumberFormat="1" applyFont="1" applyFill="1" applyBorder="1" applyAlignment="1">
      <alignment horizontal="right"/>
    </xf>
    <xf numFmtId="0" fontId="2" fillId="33" borderId="54" xfId="0" applyFont="1" applyFill="1" applyBorder="1" applyAlignment="1">
      <alignment wrapText="1"/>
    </xf>
    <xf numFmtId="0" fontId="9" fillId="2" borderId="32" xfId="0" applyFont="1" applyFill="1" applyBorder="1" applyAlignment="1">
      <alignment/>
    </xf>
    <xf numFmtId="4" fontId="1" fillId="2" borderId="26" xfId="0" applyNumberFormat="1" applyFont="1" applyFill="1" applyBorder="1" applyAlignment="1">
      <alignment horizontal="right"/>
    </xf>
    <xf numFmtId="4" fontId="3" fillId="33" borderId="69" xfId="0" applyNumberFormat="1" applyFont="1" applyFill="1" applyBorder="1" applyAlignment="1">
      <alignment horizontal="right"/>
    </xf>
    <xf numFmtId="4" fontId="3" fillId="33" borderId="60" xfId="0" applyNumberFormat="1" applyFont="1" applyFill="1" applyBorder="1" applyAlignment="1">
      <alignment horizontal="right"/>
    </xf>
    <xf numFmtId="0" fontId="3" fillId="33" borderId="23" xfId="0" applyFont="1" applyFill="1" applyBorder="1" applyAlignment="1">
      <alignment/>
    </xf>
    <xf numFmtId="4" fontId="1" fillId="33" borderId="55" xfId="0" applyNumberFormat="1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 horizontal="right"/>
    </xf>
    <xf numFmtId="4" fontId="1" fillId="33" borderId="0" xfId="0" applyNumberFormat="1" applyFont="1" applyFill="1" applyAlignment="1">
      <alignment/>
    </xf>
    <xf numFmtId="0" fontId="1" fillId="33" borderId="31" xfId="0" applyFont="1" applyFill="1" applyBorder="1" applyAlignment="1">
      <alignment/>
    </xf>
    <xf numFmtId="4" fontId="1" fillId="33" borderId="74" xfId="0" applyNumberFormat="1" applyFont="1" applyFill="1" applyBorder="1" applyAlignment="1">
      <alignment horizontal="right"/>
    </xf>
    <xf numFmtId="4" fontId="1" fillId="33" borderId="25" xfId="0" applyNumberFormat="1" applyFont="1" applyFill="1" applyBorder="1" applyAlignment="1">
      <alignment horizontal="right"/>
    </xf>
    <xf numFmtId="0" fontId="1" fillId="33" borderId="62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1" fillId="33" borderId="75" xfId="0" applyNumberFormat="1" applyFont="1" applyFill="1" applyBorder="1" applyAlignment="1">
      <alignment horizontal="right"/>
    </xf>
    <xf numFmtId="0" fontId="1" fillId="33" borderId="13" xfId="0" applyFont="1" applyFill="1" applyBorder="1" applyAlignment="1">
      <alignment/>
    </xf>
    <xf numFmtId="4" fontId="1" fillId="33" borderId="14" xfId="0" applyNumberFormat="1" applyFont="1" applyFill="1" applyBorder="1" applyAlignment="1">
      <alignment horizontal="right"/>
    </xf>
    <xf numFmtId="4" fontId="1" fillId="33" borderId="15" xfId="0" applyNumberFormat="1" applyFont="1" applyFill="1" applyBorder="1" applyAlignment="1">
      <alignment horizontal="right"/>
    </xf>
    <xf numFmtId="4" fontId="2" fillId="33" borderId="60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1" fillId="33" borderId="38" xfId="0" applyFont="1" applyFill="1" applyBorder="1" applyAlignment="1">
      <alignment/>
    </xf>
    <xf numFmtId="0" fontId="72" fillId="33" borderId="0" xfId="0" applyFont="1" applyFill="1" applyAlignment="1">
      <alignment/>
    </xf>
    <xf numFmtId="0" fontId="3" fillId="33" borderId="54" xfId="0" applyFont="1" applyFill="1" applyBorder="1" applyAlignment="1">
      <alignment/>
    </xf>
    <xf numFmtId="4" fontId="3" fillId="33" borderId="55" xfId="0" applyNumberFormat="1" applyFont="1" applyFill="1" applyBorder="1" applyAlignment="1">
      <alignment horizontal="right"/>
    </xf>
    <xf numFmtId="4" fontId="3" fillId="33" borderId="0" xfId="0" applyNumberFormat="1" applyFont="1" applyFill="1" applyAlignment="1">
      <alignment/>
    </xf>
    <xf numFmtId="4" fontId="1" fillId="33" borderId="76" xfId="0" applyNumberFormat="1" applyFont="1" applyFill="1" applyBorder="1" applyAlignment="1">
      <alignment horizontal="right"/>
    </xf>
    <xf numFmtId="4" fontId="3" fillId="33" borderId="77" xfId="0" applyNumberFormat="1" applyFont="1" applyFill="1" applyBorder="1" applyAlignment="1">
      <alignment horizontal="right"/>
    </xf>
    <xf numFmtId="0" fontId="3" fillId="33" borderId="78" xfId="0" applyFont="1" applyFill="1" applyBorder="1" applyAlignment="1">
      <alignment/>
    </xf>
    <xf numFmtId="0" fontId="1" fillId="33" borderId="78" xfId="0" applyFont="1" applyFill="1" applyBorder="1" applyAlignment="1">
      <alignment/>
    </xf>
    <xf numFmtId="4" fontId="73" fillId="33" borderId="0" xfId="0" applyNumberFormat="1" applyFont="1" applyFill="1" applyAlignment="1">
      <alignment/>
    </xf>
    <xf numFmtId="0" fontId="73" fillId="33" borderId="0" xfId="0" applyFont="1" applyFill="1" applyAlignment="1">
      <alignment/>
    </xf>
    <xf numFmtId="4" fontId="73" fillId="33" borderId="0" xfId="0" applyNumberFormat="1" applyFont="1" applyFill="1" applyAlignment="1">
      <alignment/>
    </xf>
    <xf numFmtId="0" fontId="73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4" fontId="17" fillId="33" borderId="0" xfId="0" applyNumberFormat="1" applyFont="1" applyFill="1" applyAlignment="1">
      <alignment/>
    </xf>
    <xf numFmtId="4" fontId="72" fillId="33" borderId="0" xfId="0" applyNumberFormat="1" applyFont="1" applyFill="1" applyAlignment="1">
      <alignment/>
    </xf>
    <xf numFmtId="0" fontId="1" fillId="33" borderId="32" xfId="0" applyFont="1" applyFill="1" applyBorder="1" applyAlignment="1">
      <alignment/>
    </xf>
    <xf numFmtId="4" fontId="1" fillId="33" borderId="33" xfId="0" applyNumberFormat="1" applyFont="1" applyFill="1" applyBorder="1" applyAlignment="1">
      <alignment horizontal="right"/>
    </xf>
    <xf numFmtId="0" fontId="2" fillId="33" borderId="62" xfId="0" applyFont="1" applyFill="1" applyBorder="1" applyAlignment="1">
      <alignment/>
    </xf>
    <xf numFmtId="4" fontId="2" fillId="33" borderId="68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/>
    </xf>
    <xf numFmtId="4" fontId="2" fillId="33" borderId="79" xfId="0" applyNumberFormat="1" applyFont="1" applyFill="1" applyBorder="1" applyAlignment="1">
      <alignment horizontal="right"/>
    </xf>
    <xf numFmtId="0" fontId="1" fillId="2" borderId="3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4" fontId="1" fillId="2" borderId="79" xfId="0" applyNumberFormat="1" applyFont="1" applyFill="1" applyBorder="1" applyAlignment="1">
      <alignment horizontal="right"/>
    </xf>
    <xf numFmtId="0" fontId="1" fillId="35" borderId="24" xfId="0" applyFont="1" applyFill="1" applyBorder="1" applyAlignment="1">
      <alignment/>
    </xf>
    <xf numFmtId="4" fontId="1" fillId="35" borderId="24" xfId="0" applyNumberFormat="1" applyFont="1" applyFill="1" applyBorder="1" applyAlignment="1">
      <alignment horizontal="right"/>
    </xf>
    <xf numFmtId="0" fontId="14" fillId="33" borderId="0" xfId="0" applyFont="1" applyFill="1" applyAlignment="1">
      <alignment/>
    </xf>
    <xf numFmtId="4" fontId="1" fillId="33" borderId="53" xfId="0" applyNumberFormat="1" applyFont="1" applyFill="1" applyBorder="1" applyAlignment="1">
      <alignment horizontal="right"/>
    </xf>
    <xf numFmtId="0" fontId="2" fillId="33" borderId="23" xfId="0" applyFont="1" applyFill="1" applyBorder="1" applyAlignment="1">
      <alignment/>
    </xf>
    <xf numFmtId="0" fontId="2" fillId="33" borderId="54" xfId="0" applyFont="1" applyFill="1" applyBorder="1" applyAlignment="1">
      <alignment/>
    </xf>
    <xf numFmtId="4" fontId="2" fillId="33" borderId="55" xfId="0" applyNumberFormat="1" applyFont="1" applyFill="1" applyBorder="1" applyAlignment="1">
      <alignment horizontal="right"/>
    </xf>
    <xf numFmtId="0" fontId="2" fillId="33" borderId="31" xfId="0" applyFont="1" applyFill="1" applyBorder="1" applyAlignment="1">
      <alignment/>
    </xf>
    <xf numFmtId="4" fontId="2" fillId="33" borderId="25" xfId="0" applyNumberFormat="1" applyFont="1" applyFill="1" applyBorder="1" applyAlignment="1">
      <alignment horizontal="right"/>
    </xf>
    <xf numFmtId="4" fontId="2" fillId="33" borderId="53" xfId="0" applyNumberFormat="1" applyFont="1" applyFill="1" applyBorder="1" applyAlignment="1">
      <alignment horizontal="right"/>
    </xf>
    <xf numFmtId="0" fontId="2" fillId="33" borderId="54" xfId="0" applyFont="1" applyFill="1" applyBorder="1" applyAlignment="1">
      <alignment/>
    </xf>
    <xf numFmtId="4" fontId="1" fillId="33" borderId="21" xfId="0" applyNumberFormat="1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70" xfId="0" applyFont="1" applyFill="1" applyBorder="1" applyAlignment="1">
      <alignment horizontal="left" vertical="center"/>
    </xf>
    <xf numFmtId="4" fontId="1" fillId="33" borderId="80" xfId="0" applyNumberFormat="1" applyFont="1" applyFill="1" applyBorder="1" applyAlignment="1">
      <alignment horizontal="center" vertical="center"/>
    </xf>
    <xf numFmtId="4" fontId="1" fillId="33" borderId="56" xfId="0" applyNumberFormat="1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70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80"/>
  <sheetViews>
    <sheetView tabSelected="1" zoomScaleSheetLayoutView="75" zoomScalePageLayoutView="0" workbookViewId="0" topLeftCell="A1">
      <selection activeCell="F18" sqref="F18"/>
    </sheetView>
  </sheetViews>
  <sheetFormatPr defaultColWidth="45.875" defaultRowHeight="15.75" customHeight="1"/>
  <cols>
    <col min="1" max="1" width="60.25390625" style="3" customWidth="1"/>
    <col min="2" max="2" width="19.00390625" style="12" customWidth="1"/>
    <col min="3" max="3" width="20.375" style="12" customWidth="1"/>
    <col min="4" max="4" width="19.75390625" style="12" customWidth="1"/>
    <col min="5" max="5" width="18.375" style="12" customWidth="1"/>
    <col min="6" max="6" width="15.75390625" style="3" bestFit="1" customWidth="1"/>
    <col min="7" max="7" width="15.75390625" style="3" customWidth="1"/>
    <col min="8" max="8" width="15.75390625" style="3" bestFit="1" customWidth="1"/>
    <col min="9" max="9" width="22.00390625" style="3" customWidth="1"/>
    <col min="10" max="10" width="23.125" style="3" customWidth="1"/>
    <col min="11" max="16384" width="45.875" style="3" customWidth="1"/>
  </cols>
  <sheetData>
    <row r="1" ht="25.5" customHeight="1">
      <c r="E1" s="41" t="s">
        <v>825</v>
      </c>
    </row>
    <row r="2" spans="1:5" s="137" customFormat="1" ht="15.75" customHeight="1">
      <c r="A2" s="257" t="s">
        <v>561</v>
      </c>
      <c r="B2" s="257"/>
      <c r="C2" s="257"/>
      <c r="D2" s="257"/>
      <c r="E2" s="257"/>
    </row>
    <row r="3" spans="1:5" ht="15.75" customHeight="1">
      <c r="A3" s="85"/>
      <c r="B3" s="86"/>
      <c r="C3" s="86"/>
      <c r="D3" s="86"/>
      <c r="E3" s="86"/>
    </row>
    <row r="4" spans="1:5" ht="23.25" customHeight="1" thickBot="1">
      <c r="A4" s="91" t="s">
        <v>0</v>
      </c>
      <c r="B4" s="92"/>
      <c r="C4" s="92"/>
      <c r="D4" s="92"/>
      <c r="E4" s="92"/>
    </row>
    <row r="5" spans="1:5" ht="15.75" customHeight="1">
      <c r="A5" s="118" t="s">
        <v>1</v>
      </c>
      <c r="B5" s="119" t="s">
        <v>2</v>
      </c>
      <c r="C5" s="120" t="s">
        <v>2</v>
      </c>
      <c r="D5" s="121" t="s">
        <v>4</v>
      </c>
      <c r="E5" s="119" t="s">
        <v>107</v>
      </c>
    </row>
    <row r="6" spans="1:5" ht="15.75" customHeight="1">
      <c r="A6" s="66"/>
      <c r="B6" s="67" t="s">
        <v>81</v>
      </c>
      <c r="C6" s="122" t="s">
        <v>3</v>
      </c>
      <c r="D6" s="66" t="s">
        <v>562</v>
      </c>
      <c r="E6" s="67" t="s">
        <v>108</v>
      </c>
    </row>
    <row r="7" spans="1:5" ht="15.75" customHeight="1" thickBot="1">
      <c r="A7" s="68"/>
      <c r="B7" s="69" t="s">
        <v>109</v>
      </c>
      <c r="C7" s="70" t="s">
        <v>5</v>
      </c>
      <c r="D7" s="68" t="s">
        <v>5</v>
      </c>
      <c r="E7" s="69"/>
    </row>
    <row r="8" spans="1:5" ht="15.75" customHeight="1" thickBot="1" thickTop="1">
      <c r="A8" s="71" t="s">
        <v>6</v>
      </c>
      <c r="B8" s="74">
        <v>130160200</v>
      </c>
      <c r="C8" s="74">
        <v>150058531.78</v>
      </c>
      <c r="D8" s="74">
        <v>151977844.33</v>
      </c>
      <c r="E8" s="74">
        <f>SUM(D8/C8*100)</f>
        <v>101.27904260239858</v>
      </c>
    </row>
    <row r="9" spans="1:5" ht="15.75" customHeight="1" thickBot="1">
      <c r="A9" s="71" t="s">
        <v>7</v>
      </c>
      <c r="B9" s="74">
        <v>7700000</v>
      </c>
      <c r="C9" s="74">
        <v>45341167</v>
      </c>
      <c r="D9" s="74">
        <v>48041051.54</v>
      </c>
      <c r="E9" s="74">
        <f>SUM(D9/C9*100)</f>
        <v>105.95459869835287</v>
      </c>
    </row>
    <row r="10" spans="1:5" ht="15.75" customHeight="1" thickBot="1">
      <c r="A10" s="71" t="s">
        <v>8</v>
      </c>
      <c r="B10" s="74">
        <v>2500000</v>
      </c>
      <c r="C10" s="74">
        <v>6241300</v>
      </c>
      <c r="D10" s="74">
        <v>7208490</v>
      </c>
      <c r="E10" s="74">
        <f>SUM(D10/C10*100)</f>
        <v>115.4966112829058</v>
      </c>
    </row>
    <row r="11" spans="1:5" ht="15.75" customHeight="1">
      <c r="A11" s="88" t="s">
        <v>131</v>
      </c>
      <c r="B11" s="90">
        <v>30717800</v>
      </c>
      <c r="C11" s="90">
        <v>70388089.85</v>
      </c>
      <c r="D11" s="89">
        <v>352341831.13</v>
      </c>
      <c r="E11" s="90">
        <f>SUM(D11/C11*100)</f>
        <v>500.57024118832516</v>
      </c>
    </row>
    <row r="12" spans="1:5" ht="15.75" customHeight="1" thickBot="1">
      <c r="A12" s="105" t="s">
        <v>79</v>
      </c>
      <c r="B12" s="106">
        <v>0</v>
      </c>
      <c r="C12" s="107">
        <v>0</v>
      </c>
      <c r="D12" s="108">
        <v>-281953741.28</v>
      </c>
      <c r="E12" s="109"/>
    </row>
    <row r="13" spans="1:5" ht="15.75" customHeight="1" thickBot="1">
      <c r="A13" s="71" t="s">
        <v>132</v>
      </c>
      <c r="B13" s="87">
        <f>SUM(B11-B12)</f>
        <v>30717800</v>
      </c>
      <c r="C13" s="87">
        <f>SUM(C11-C12)</f>
        <v>70388089.85</v>
      </c>
      <c r="D13" s="87">
        <f>SUM(D11:D12)</f>
        <v>70388089.85000002</v>
      </c>
      <c r="E13" s="87">
        <f>SUM(D13/C11*100)</f>
        <v>100.00000000000004</v>
      </c>
    </row>
    <row r="14" spans="1:5" ht="15.75" customHeight="1" thickBot="1">
      <c r="A14" s="75" t="s">
        <v>9</v>
      </c>
      <c r="B14" s="76">
        <f>SUM(B8,B9,B10,B13)</f>
        <v>171078000</v>
      </c>
      <c r="C14" s="76">
        <f>SUM(C8,C9,C10,C13)</f>
        <v>272029088.63</v>
      </c>
      <c r="D14" s="76">
        <f>SUM(D8,D9,D10,D13)</f>
        <v>277615475.72</v>
      </c>
      <c r="E14" s="77">
        <f>SUM(D14/C14*100)</f>
        <v>102.05359916402115</v>
      </c>
    </row>
    <row r="15" spans="1:5" ht="15.75" customHeight="1" thickTop="1">
      <c r="A15" s="78" t="s">
        <v>10</v>
      </c>
      <c r="B15" s="79">
        <v>157185000</v>
      </c>
      <c r="C15" s="79">
        <v>224005006.7</v>
      </c>
      <c r="D15" s="79">
        <v>453920940.01</v>
      </c>
      <c r="E15" s="80">
        <f>SUM(D15/C15*100)</f>
        <v>202.6387475427798</v>
      </c>
    </row>
    <row r="16" spans="1:5" ht="15.75" customHeight="1">
      <c r="A16" s="81" t="s">
        <v>79</v>
      </c>
      <c r="B16" s="82">
        <v>0</v>
      </c>
      <c r="C16" s="82">
        <v>0</v>
      </c>
      <c r="D16" s="82">
        <v>-281953741.28</v>
      </c>
      <c r="E16" s="82" t="s">
        <v>110</v>
      </c>
    </row>
    <row r="17" spans="1:5" ht="15.75" customHeight="1" thickBot="1">
      <c r="A17" s="128" t="s">
        <v>11</v>
      </c>
      <c r="B17" s="109">
        <f>SUM(B15-B16)</f>
        <v>157185000</v>
      </c>
      <c r="C17" s="109">
        <f>SUM(C15-C16)</f>
        <v>224005006.7</v>
      </c>
      <c r="D17" s="109">
        <f>SUM(D15:D16)</f>
        <v>171967198.73000002</v>
      </c>
      <c r="E17" s="74">
        <f>SUM(D17/C17*100)</f>
        <v>76.76935496370761</v>
      </c>
    </row>
    <row r="18" spans="1:5" ht="15.75" customHeight="1" thickBot="1">
      <c r="A18" s="129" t="s">
        <v>12</v>
      </c>
      <c r="B18" s="130">
        <v>88813000</v>
      </c>
      <c r="C18" s="130">
        <v>209468564.93</v>
      </c>
      <c r="D18" s="130">
        <v>179490283.88</v>
      </c>
      <c r="E18" s="130">
        <f>SUM(D18/C18*100)</f>
        <v>85.68841054502946</v>
      </c>
    </row>
    <row r="19" spans="1:5" ht="15.75" customHeight="1" thickBot="1">
      <c r="A19" s="131" t="s">
        <v>13</v>
      </c>
      <c r="B19" s="132">
        <f>SUM(B17:B18)</f>
        <v>245998000</v>
      </c>
      <c r="C19" s="132">
        <f>SUM(C17:C18)</f>
        <v>433473571.63</v>
      </c>
      <c r="D19" s="132">
        <f>SUM(D17:D18)</f>
        <v>351457482.61</v>
      </c>
      <c r="E19" s="133">
        <f>SUM(D19/C19*100)</f>
        <v>81.07933346164724</v>
      </c>
    </row>
    <row r="20" spans="1:5" ht="15.75" customHeight="1" thickBot="1">
      <c r="A20" s="84" t="s">
        <v>14</v>
      </c>
      <c r="B20" s="83">
        <f>SUM(B14-B19)</f>
        <v>-74920000</v>
      </c>
      <c r="C20" s="83">
        <f>SUM(C14-C19)</f>
        <v>-161444483</v>
      </c>
      <c r="D20" s="83">
        <f>SUM(D14-D19)</f>
        <v>-73842006.88999999</v>
      </c>
      <c r="E20" s="83"/>
    </row>
    <row r="21" spans="1:5" ht="15.75" customHeight="1" thickBot="1" thickTop="1">
      <c r="A21" s="72" t="s">
        <v>80</v>
      </c>
      <c r="B21" s="73">
        <f>SUM(B20*-1)</f>
        <v>74920000</v>
      </c>
      <c r="C21" s="73">
        <f>SUM(C20*-1)</f>
        <v>161444483</v>
      </c>
      <c r="D21" s="73">
        <f>SUM(D20*-1)</f>
        <v>73842006.88999999</v>
      </c>
      <c r="E21" s="73"/>
    </row>
    <row r="23" spans="1:5" ht="15.75" customHeight="1">
      <c r="A23" s="259" t="s">
        <v>144</v>
      </c>
      <c r="B23" s="259"/>
      <c r="C23" s="259"/>
      <c r="D23" s="259"/>
      <c r="E23" s="259"/>
    </row>
    <row r="24" spans="1:5" s="20" customFormat="1" ht="15.75" customHeight="1">
      <c r="A24" s="258" t="s">
        <v>817</v>
      </c>
      <c r="B24" s="258"/>
      <c r="C24" s="258"/>
      <c r="D24" s="258"/>
      <c r="E24" s="258"/>
    </row>
    <row r="25" spans="1:5" s="20" customFormat="1" ht="15.75" customHeight="1">
      <c r="A25" s="258" t="s">
        <v>818</v>
      </c>
      <c r="B25" s="258"/>
      <c r="C25" s="258"/>
      <c r="D25" s="258"/>
      <c r="E25" s="258"/>
    </row>
    <row r="26" spans="1:6" s="20" customFormat="1" ht="15.75" customHeight="1">
      <c r="A26" s="258" t="s">
        <v>815</v>
      </c>
      <c r="B26" s="258"/>
      <c r="C26" s="258"/>
      <c r="D26" s="258"/>
      <c r="E26" s="258"/>
      <c r="F26" s="240"/>
    </row>
    <row r="27" spans="1:6" s="17" customFormat="1" ht="15.75" customHeight="1">
      <c r="A27" s="259" t="s">
        <v>816</v>
      </c>
      <c r="B27" s="259"/>
      <c r="C27" s="259"/>
      <c r="D27" s="259"/>
      <c r="E27" s="259"/>
      <c r="F27" s="3"/>
    </row>
    <row r="28" spans="1:6" s="17" customFormat="1" ht="15.75" customHeight="1">
      <c r="A28" s="260"/>
      <c r="B28" s="260"/>
      <c r="C28" s="260"/>
      <c r="D28" s="260"/>
      <c r="E28" s="260"/>
      <c r="F28" s="3"/>
    </row>
    <row r="29" spans="1:6" s="16" customFormat="1" ht="15.75" customHeight="1">
      <c r="A29" s="261" t="s">
        <v>819</v>
      </c>
      <c r="B29" s="261"/>
      <c r="C29" s="261"/>
      <c r="D29" s="261"/>
      <c r="E29" s="261"/>
      <c r="F29" s="3"/>
    </row>
    <row r="30" spans="1:6" s="16" customFormat="1" ht="15.75" customHeight="1">
      <c r="A30" s="261" t="s">
        <v>820</v>
      </c>
      <c r="B30" s="261"/>
      <c r="C30" s="261"/>
      <c r="D30" s="261"/>
      <c r="E30" s="261"/>
      <c r="F30" s="135"/>
    </row>
    <row r="31" spans="1:6" s="16" customFormat="1" ht="15.75" customHeight="1">
      <c r="A31" s="262" t="s">
        <v>99</v>
      </c>
      <c r="B31" s="262"/>
      <c r="C31" s="262"/>
      <c r="D31" s="262"/>
      <c r="E31" s="262"/>
      <c r="F31" s="136"/>
    </row>
    <row r="32" spans="1:6" s="16" customFormat="1" ht="15.75" customHeight="1">
      <c r="A32" s="261" t="s">
        <v>145</v>
      </c>
      <c r="B32" s="261"/>
      <c r="C32" s="261"/>
      <c r="D32" s="261"/>
      <c r="E32" s="261"/>
      <c r="F32" s="3"/>
    </row>
    <row r="33" spans="1:6" s="16" customFormat="1" ht="15.75" customHeight="1">
      <c r="A33" s="261" t="s">
        <v>146</v>
      </c>
      <c r="B33" s="261"/>
      <c r="C33" s="261"/>
      <c r="D33" s="261"/>
      <c r="E33" s="261"/>
      <c r="F33" s="3"/>
    </row>
    <row r="34" spans="1:6" s="16" customFormat="1" ht="15.75" customHeight="1">
      <c r="A34" s="261" t="s">
        <v>147</v>
      </c>
      <c r="B34" s="261"/>
      <c r="C34" s="261"/>
      <c r="D34" s="261"/>
      <c r="E34" s="261"/>
      <c r="F34" s="3"/>
    </row>
    <row r="35" spans="1:6" s="17" customFormat="1" ht="15.75" customHeight="1">
      <c r="A35" s="261" t="s">
        <v>821</v>
      </c>
      <c r="B35" s="261"/>
      <c r="C35" s="261"/>
      <c r="D35" s="261"/>
      <c r="E35" s="261"/>
      <c r="F35" s="135"/>
    </row>
    <row r="36" spans="1:6" s="16" customFormat="1" ht="15.75" customHeight="1">
      <c r="A36" s="261" t="s">
        <v>563</v>
      </c>
      <c r="B36" s="261"/>
      <c r="C36" s="261"/>
      <c r="D36" s="261"/>
      <c r="E36" s="261"/>
      <c r="F36" s="135"/>
    </row>
    <row r="37" spans="1:6" s="16" customFormat="1" ht="15.75" customHeight="1">
      <c r="A37" s="261" t="s">
        <v>822</v>
      </c>
      <c r="B37" s="261"/>
      <c r="C37" s="261"/>
      <c r="D37" s="261"/>
      <c r="E37" s="261"/>
      <c r="F37" s="135"/>
    </row>
    <row r="38" spans="2:6" s="16" customFormat="1" ht="15.75" customHeight="1">
      <c r="B38" s="39"/>
      <c r="C38" s="39"/>
      <c r="D38" s="39"/>
      <c r="E38" s="39"/>
      <c r="F38" s="3"/>
    </row>
    <row r="39" spans="1:5" s="1" customFormat="1" ht="15.75" customHeight="1" thickBot="1">
      <c r="A39" s="40" t="s">
        <v>564</v>
      </c>
      <c r="B39" s="41"/>
      <c r="C39" s="41"/>
      <c r="D39" s="41"/>
      <c r="E39" s="41"/>
    </row>
    <row r="40" spans="1:8" s="11" customFormat="1" ht="15.75" customHeight="1">
      <c r="A40" s="255" t="s">
        <v>1</v>
      </c>
      <c r="B40" s="249" t="s">
        <v>82</v>
      </c>
      <c r="C40" s="249" t="s">
        <v>16</v>
      </c>
      <c r="D40" s="249" t="s">
        <v>4</v>
      </c>
      <c r="E40" s="253" t="s">
        <v>17</v>
      </c>
      <c r="F40" s="3"/>
      <c r="G40" s="3"/>
      <c r="H40" s="3"/>
    </row>
    <row r="41" spans="1:8" s="11" customFormat="1" ht="15.75" customHeight="1" thickBot="1">
      <c r="A41" s="256"/>
      <c r="B41" s="250"/>
      <c r="C41" s="250"/>
      <c r="D41" s="250"/>
      <c r="E41" s="254"/>
      <c r="F41" s="3"/>
      <c r="G41" s="3"/>
      <c r="H41" s="3"/>
    </row>
    <row r="42" spans="1:8" s="11" customFormat="1" ht="15.75" customHeight="1" thickBot="1">
      <c r="A42" s="42"/>
      <c r="B42" s="43"/>
      <c r="C42" s="43"/>
      <c r="D42" s="43"/>
      <c r="E42" s="125"/>
      <c r="F42" s="3"/>
      <c r="G42" s="3"/>
      <c r="H42" s="3"/>
    </row>
    <row r="43" spans="1:8" s="10" customFormat="1" ht="15.75" customHeight="1" thickBot="1">
      <c r="A43" s="44" t="s">
        <v>35</v>
      </c>
      <c r="B43" s="45"/>
      <c r="C43" s="45"/>
      <c r="D43" s="45"/>
      <c r="E43" s="126"/>
      <c r="F43" s="18"/>
      <c r="G43" s="18"/>
      <c r="H43" s="18"/>
    </row>
    <row r="44" spans="1:5" ht="15.75" customHeight="1">
      <c r="A44" s="205" t="s">
        <v>21</v>
      </c>
      <c r="B44" s="206">
        <v>23000000</v>
      </c>
      <c r="C44" s="206">
        <v>26031124.31</v>
      </c>
      <c r="D44" s="206">
        <v>26031124.31</v>
      </c>
      <c r="E44" s="156">
        <f aca="true" t="shared" si="0" ref="E44:E51">SUM(D44/C44*100)</f>
        <v>100</v>
      </c>
    </row>
    <row r="45" spans="1:5" ht="15.75" customHeight="1">
      <c r="A45" s="159" t="s">
        <v>20</v>
      </c>
      <c r="B45" s="161">
        <v>3500000</v>
      </c>
      <c r="C45" s="160">
        <v>4187060.67</v>
      </c>
      <c r="D45" s="161">
        <v>4187060.67</v>
      </c>
      <c r="E45" s="162">
        <f t="shared" si="0"/>
        <v>100</v>
      </c>
    </row>
    <row r="46" spans="1:5" ht="15.75" customHeight="1">
      <c r="A46" s="159" t="s">
        <v>22</v>
      </c>
      <c r="B46" s="161">
        <v>2000000</v>
      </c>
      <c r="C46" s="160">
        <v>2341468.85</v>
      </c>
      <c r="D46" s="161">
        <v>2341468.85</v>
      </c>
      <c r="E46" s="162">
        <f t="shared" si="0"/>
        <v>100</v>
      </c>
    </row>
    <row r="47" spans="1:5" ht="15.75" customHeight="1">
      <c r="A47" s="159" t="s">
        <v>23</v>
      </c>
      <c r="B47" s="161">
        <v>21000000</v>
      </c>
      <c r="C47" s="160">
        <v>27743421.99</v>
      </c>
      <c r="D47" s="161">
        <v>27743421.99</v>
      </c>
      <c r="E47" s="162">
        <f t="shared" si="0"/>
        <v>100</v>
      </c>
    </row>
    <row r="48" spans="1:5" ht="15.75" customHeight="1">
      <c r="A48" s="159" t="s">
        <v>24</v>
      </c>
      <c r="B48" s="161">
        <v>1900000</v>
      </c>
      <c r="C48" s="160">
        <v>6138520</v>
      </c>
      <c r="D48" s="161">
        <v>6138520</v>
      </c>
      <c r="E48" s="162">
        <f t="shared" si="0"/>
        <v>100</v>
      </c>
    </row>
    <row r="49" spans="1:5" ht="15.75" customHeight="1">
      <c r="A49" s="159" t="s">
        <v>25</v>
      </c>
      <c r="B49" s="161">
        <v>50000000</v>
      </c>
      <c r="C49" s="160">
        <v>56044204</v>
      </c>
      <c r="D49" s="161">
        <v>56044204</v>
      </c>
      <c r="E49" s="162">
        <f t="shared" si="0"/>
        <v>100</v>
      </c>
    </row>
    <row r="50" spans="1:5" ht="15.75" customHeight="1">
      <c r="A50" s="159" t="s">
        <v>91</v>
      </c>
      <c r="B50" s="161">
        <v>0</v>
      </c>
      <c r="C50" s="160">
        <v>16940</v>
      </c>
      <c r="D50" s="161">
        <v>16940</v>
      </c>
      <c r="E50" s="162">
        <f t="shared" si="0"/>
        <v>100</v>
      </c>
    </row>
    <row r="51" spans="1:5" ht="15.75" customHeight="1">
      <c r="A51" s="159" t="s">
        <v>159</v>
      </c>
      <c r="B51" s="161">
        <v>0</v>
      </c>
      <c r="C51" s="160">
        <v>12314</v>
      </c>
      <c r="D51" s="161">
        <v>12314</v>
      </c>
      <c r="E51" s="162">
        <f t="shared" si="0"/>
        <v>100</v>
      </c>
    </row>
    <row r="52" spans="1:5" ht="15.75" customHeight="1">
      <c r="A52" s="159" t="s">
        <v>26</v>
      </c>
      <c r="B52" s="161">
        <v>5600000</v>
      </c>
      <c r="C52" s="160">
        <f>SUM(B52)</f>
        <v>5600000</v>
      </c>
      <c r="D52" s="161">
        <v>5579539.55</v>
      </c>
      <c r="E52" s="162">
        <f aca="true" t="shared" si="1" ref="E52:E59">SUM(D52/C52*100)</f>
        <v>99.63463482142856</v>
      </c>
    </row>
    <row r="53" spans="1:5" ht="15.75" customHeight="1">
      <c r="A53" s="159" t="s">
        <v>27</v>
      </c>
      <c r="B53" s="161">
        <v>210000</v>
      </c>
      <c r="C53" s="160">
        <v>228700</v>
      </c>
      <c r="D53" s="161">
        <v>252426</v>
      </c>
      <c r="E53" s="162">
        <f t="shared" si="1"/>
        <v>110.37428946217753</v>
      </c>
    </row>
    <row r="54" spans="1:5" ht="15.75" customHeight="1">
      <c r="A54" s="159" t="s">
        <v>28</v>
      </c>
      <c r="B54" s="161">
        <v>200000</v>
      </c>
      <c r="C54" s="160">
        <v>207600</v>
      </c>
      <c r="D54" s="161">
        <v>300618</v>
      </c>
      <c r="E54" s="162">
        <f t="shared" si="1"/>
        <v>144.8063583815029</v>
      </c>
    </row>
    <row r="55" spans="1:5" ht="15.75" customHeight="1">
      <c r="A55" s="159" t="s">
        <v>29</v>
      </c>
      <c r="B55" s="161">
        <v>50200</v>
      </c>
      <c r="C55" s="160">
        <v>50200</v>
      </c>
      <c r="D55" s="161">
        <v>62574</v>
      </c>
      <c r="E55" s="162">
        <f t="shared" si="1"/>
        <v>124.64940239043824</v>
      </c>
    </row>
    <row r="56" spans="1:5" ht="15.75" customHeight="1">
      <c r="A56" s="159" t="s">
        <v>30</v>
      </c>
      <c r="B56" s="161">
        <v>2200000</v>
      </c>
      <c r="C56" s="160">
        <v>2200000</v>
      </c>
      <c r="D56" s="161">
        <v>2308800</v>
      </c>
      <c r="E56" s="162">
        <f t="shared" si="1"/>
        <v>104.94545454545454</v>
      </c>
    </row>
    <row r="57" spans="1:5" ht="15.75" customHeight="1">
      <c r="A57" s="159" t="s">
        <v>133</v>
      </c>
      <c r="B57" s="161">
        <v>2000000</v>
      </c>
      <c r="C57" s="160">
        <v>428764.3</v>
      </c>
      <c r="D57" s="161">
        <v>428764.3</v>
      </c>
      <c r="E57" s="162">
        <f t="shared" si="1"/>
        <v>100</v>
      </c>
    </row>
    <row r="58" spans="1:5" ht="15.75" customHeight="1">
      <c r="A58" s="159" t="s">
        <v>134</v>
      </c>
      <c r="B58" s="161">
        <v>0</v>
      </c>
      <c r="C58" s="160">
        <v>0</v>
      </c>
      <c r="D58" s="161">
        <v>625300</v>
      </c>
      <c r="E58" s="162" t="s">
        <v>83</v>
      </c>
    </row>
    <row r="59" spans="1:5" ht="15.75" customHeight="1">
      <c r="A59" s="159" t="s">
        <v>135</v>
      </c>
      <c r="B59" s="161">
        <v>0</v>
      </c>
      <c r="C59" s="160">
        <v>1414709.19</v>
      </c>
      <c r="D59" s="161">
        <v>1414709.19</v>
      </c>
      <c r="E59" s="162">
        <f t="shared" si="1"/>
        <v>100</v>
      </c>
    </row>
    <row r="60" spans="1:5" ht="15.75" customHeight="1">
      <c r="A60" s="159" t="s">
        <v>100</v>
      </c>
      <c r="B60" s="161">
        <v>0</v>
      </c>
      <c r="C60" s="160">
        <f>SUM(B60)</f>
        <v>0</v>
      </c>
      <c r="D60" s="161">
        <v>109000</v>
      </c>
      <c r="E60" s="178" t="s">
        <v>83</v>
      </c>
    </row>
    <row r="61" spans="1:5" ht="15.75" customHeight="1">
      <c r="A61" s="159" t="s">
        <v>31</v>
      </c>
      <c r="B61" s="161">
        <v>7500000</v>
      </c>
      <c r="C61" s="160">
        <f>SUM(B61)</f>
        <v>7500000</v>
      </c>
      <c r="D61" s="174">
        <f>SUM(D62:D76)</f>
        <v>8467555</v>
      </c>
      <c r="E61" s="207">
        <f>SUM(D61/C61*100)</f>
        <v>112.90073333333332</v>
      </c>
    </row>
    <row r="62" spans="1:5" ht="15.75" customHeight="1">
      <c r="A62" s="138" t="s">
        <v>160</v>
      </c>
      <c r="B62" s="139"/>
      <c r="C62" s="140"/>
      <c r="D62" s="139">
        <v>1990800</v>
      </c>
      <c r="E62" s="97"/>
    </row>
    <row r="63" spans="1:5" ht="15.75" customHeight="1">
      <c r="A63" s="138" t="s">
        <v>161</v>
      </c>
      <c r="B63" s="139"/>
      <c r="C63" s="140"/>
      <c r="D63" s="139">
        <v>31650</v>
      </c>
      <c r="E63" s="97"/>
    </row>
    <row r="64" spans="1:6" ht="15.75" customHeight="1">
      <c r="A64" s="138" t="s">
        <v>162</v>
      </c>
      <c r="B64" s="139"/>
      <c r="C64" s="140"/>
      <c r="D64" s="139">
        <v>1000</v>
      </c>
      <c r="E64" s="97"/>
      <c r="F64" s="6"/>
    </row>
    <row r="65" spans="1:5" ht="15.75" customHeight="1">
      <c r="A65" s="138" t="s">
        <v>163</v>
      </c>
      <c r="B65" s="139"/>
      <c r="C65" s="140"/>
      <c r="D65" s="139">
        <v>201440</v>
      </c>
      <c r="E65" s="97"/>
    </row>
    <row r="66" spans="1:5" ht="15.75" customHeight="1">
      <c r="A66" s="138" t="s">
        <v>164</v>
      </c>
      <c r="B66" s="139"/>
      <c r="C66" s="140"/>
      <c r="D66" s="139">
        <v>14650</v>
      </c>
      <c r="E66" s="97"/>
    </row>
    <row r="67" spans="1:5" ht="15.75" customHeight="1">
      <c r="A67" s="138" t="s">
        <v>165</v>
      </c>
      <c r="B67" s="139"/>
      <c r="C67" s="140"/>
      <c r="D67" s="139">
        <v>380420</v>
      </c>
      <c r="E67" s="97"/>
    </row>
    <row r="68" spans="1:5" ht="15.75" customHeight="1">
      <c r="A68" s="138" t="s">
        <v>166</v>
      </c>
      <c r="B68" s="139"/>
      <c r="C68" s="140"/>
      <c r="D68" s="139">
        <v>7130</v>
      </c>
      <c r="E68" s="97"/>
    </row>
    <row r="69" spans="1:5" ht="15.75" customHeight="1">
      <c r="A69" s="138" t="s">
        <v>167</v>
      </c>
      <c r="B69" s="139"/>
      <c r="C69" s="140"/>
      <c r="D69" s="139">
        <v>152600</v>
      </c>
      <c r="E69" s="97"/>
    </row>
    <row r="70" spans="1:5" ht="15.75" customHeight="1">
      <c r="A70" s="138" t="s">
        <v>168</v>
      </c>
      <c r="B70" s="139"/>
      <c r="C70" s="140"/>
      <c r="D70" s="139">
        <v>4576740</v>
      </c>
      <c r="E70" s="97"/>
    </row>
    <row r="71" spans="1:5" ht="15.75" customHeight="1">
      <c r="A71" s="138" t="s">
        <v>169</v>
      </c>
      <c r="B71" s="139"/>
      <c r="C71" s="140"/>
      <c r="D71" s="139">
        <v>949700</v>
      </c>
      <c r="E71" s="97"/>
    </row>
    <row r="72" spans="1:5" ht="15.75" customHeight="1">
      <c r="A72" s="138" t="s">
        <v>170</v>
      </c>
      <c r="B72" s="139"/>
      <c r="C72" s="140"/>
      <c r="D72" s="139">
        <v>29750</v>
      </c>
      <c r="E72" s="97"/>
    </row>
    <row r="73" spans="1:5" ht="15.75" customHeight="1">
      <c r="A73" s="138" t="s">
        <v>565</v>
      </c>
      <c r="B73" s="139"/>
      <c r="C73" s="140"/>
      <c r="D73" s="139">
        <v>1000</v>
      </c>
      <c r="E73" s="97"/>
    </row>
    <row r="74" spans="1:5" ht="15.75" customHeight="1">
      <c r="A74" s="138" t="s">
        <v>171</v>
      </c>
      <c r="B74" s="139"/>
      <c r="C74" s="140"/>
      <c r="D74" s="139">
        <v>121210</v>
      </c>
      <c r="E74" s="97"/>
    </row>
    <row r="75" spans="1:5" ht="15.75" customHeight="1">
      <c r="A75" s="138" t="s">
        <v>172</v>
      </c>
      <c r="B75" s="139"/>
      <c r="C75" s="140"/>
      <c r="D75" s="139">
        <v>665</v>
      </c>
      <c r="E75" s="97"/>
    </row>
    <row r="76" spans="1:5" ht="15.75" customHeight="1">
      <c r="A76" s="138" t="s">
        <v>173</v>
      </c>
      <c r="B76" s="139"/>
      <c r="C76" s="140"/>
      <c r="D76" s="139">
        <v>8800</v>
      </c>
      <c r="E76" s="46"/>
    </row>
    <row r="77" spans="1:6" ht="15.75" customHeight="1" thickBot="1">
      <c r="A77" s="208" t="s">
        <v>32</v>
      </c>
      <c r="B77" s="209">
        <v>11000000</v>
      </c>
      <c r="C77" s="210">
        <v>9913504.47</v>
      </c>
      <c r="D77" s="209">
        <v>9913504.47</v>
      </c>
      <c r="E77" s="157">
        <f>SUM(D77/C77*100)</f>
        <v>100</v>
      </c>
      <c r="F77" s="6"/>
    </row>
    <row r="78" spans="1:8" s="10" customFormat="1" ht="15.75" customHeight="1" thickBot="1">
      <c r="A78" s="94" t="s">
        <v>33</v>
      </c>
      <c r="B78" s="95">
        <f>SUM(B44:B77)</f>
        <v>130160200</v>
      </c>
      <c r="C78" s="95">
        <f>SUM(C44:C77)</f>
        <v>150058531.78</v>
      </c>
      <c r="D78" s="95">
        <f>SUM(D44:D61,D77)</f>
        <v>151977844.32999998</v>
      </c>
      <c r="E78" s="127">
        <f>SUM(D78/C78*100)</f>
        <v>101.27904260239855</v>
      </c>
      <c r="F78" s="165"/>
      <c r="G78" s="18"/>
      <c r="H78" s="18"/>
    </row>
    <row r="79" spans="1:6" ht="15.75" customHeight="1" thickBot="1">
      <c r="A79" s="30"/>
      <c r="B79" s="31"/>
      <c r="C79" s="31"/>
      <c r="D79" s="32"/>
      <c r="E79" s="33"/>
      <c r="F79" s="165"/>
    </row>
    <row r="80" spans="1:5" s="18" customFormat="1" ht="15.75" customHeight="1" thickBot="1">
      <c r="A80" s="48" t="s">
        <v>34</v>
      </c>
      <c r="B80" s="51"/>
      <c r="C80" s="49"/>
      <c r="D80" s="49"/>
      <c r="E80" s="52"/>
    </row>
    <row r="81" spans="1:8" s="163" customFormat="1" ht="15.75" customHeight="1">
      <c r="A81" s="176" t="s">
        <v>148</v>
      </c>
      <c r="B81" s="200">
        <v>0</v>
      </c>
      <c r="C81" s="199">
        <v>0</v>
      </c>
      <c r="D81" s="199">
        <v>900</v>
      </c>
      <c r="E81" s="156" t="s">
        <v>83</v>
      </c>
      <c r="F81" s="201"/>
      <c r="G81" s="201"/>
      <c r="H81" s="201"/>
    </row>
    <row r="82" spans="1:8" s="163" customFormat="1" ht="15.75" customHeight="1">
      <c r="A82" s="159" t="s">
        <v>36</v>
      </c>
      <c r="B82" s="161">
        <v>20000</v>
      </c>
      <c r="C82" s="161">
        <f>SUM(B82)</f>
        <v>20000</v>
      </c>
      <c r="D82" s="161">
        <v>47513</v>
      </c>
      <c r="E82" s="162">
        <f>SUM(D82/C82*100)</f>
        <v>237.56499999999997</v>
      </c>
      <c r="F82" s="201"/>
      <c r="G82" s="201"/>
      <c r="H82" s="201"/>
    </row>
    <row r="83" spans="1:8" s="163" customFormat="1" ht="15.75" customHeight="1">
      <c r="A83" s="159" t="s">
        <v>174</v>
      </c>
      <c r="B83" s="161">
        <v>0</v>
      </c>
      <c r="C83" s="161">
        <v>0</v>
      </c>
      <c r="D83" s="161">
        <v>2500</v>
      </c>
      <c r="E83" s="162" t="s">
        <v>83</v>
      </c>
      <c r="F83" s="201"/>
      <c r="G83" s="201"/>
      <c r="H83" s="201"/>
    </row>
    <row r="84" spans="1:8" s="163" customFormat="1" ht="15.75" customHeight="1">
      <c r="A84" s="159" t="s">
        <v>175</v>
      </c>
      <c r="B84" s="161">
        <v>0</v>
      </c>
      <c r="C84" s="161">
        <v>0</v>
      </c>
      <c r="D84" s="161">
        <v>130</v>
      </c>
      <c r="E84" s="162" t="s">
        <v>83</v>
      </c>
      <c r="F84" s="201"/>
      <c r="G84" s="201"/>
      <c r="H84" s="201"/>
    </row>
    <row r="85" spans="1:8" s="163" customFormat="1" ht="15.75" customHeight="1">
      <c r="A85" s="159" t="s">
        <v>566</v>
      </c>
      <c r="B85" s="161">
        <v>0</v>
      </c>
      <c r="C85" s="161">
        <v>0</v>
      </c>
      <c r="D85" s="161">
        <v>218125.06</v>
      </c>
      <c r="E85" s="162" t="s">
        <v>83</v>
      </c>
      <c r="F85" s="201"/>
      <c r="G85" s="201"/>
      <c r="H85" s="201"/>
    </row>
    <row r="86" spans="1:8" s="163" customFormat="1" ht="15.75" customHeight="1">
      <c r="A86" s="202" t="s">
        <v>567</v>
      </c>
      <c r="B86" s="161">
        <v>0</v>
      </c>
      <c r="C86" s="161">
        <v>0</v>
      </c>
      <c r="D86" s="161">
        <v>9424</v>
      </c>
      <c r="E86" s="162" t="s">
        <v>83</v>
      </c>
      <c r="F86" s="201"/>
      <c r="G86" s="201"/>
      <c r="H86" s="201"/>
    </row>
    <row r="87" spans="1:8" s="163" customFormat="1" ht="15.75" customHeight="1">
      <c r="A87" s="202" t="s">
        <v>568</v>
      </c>
      <c r="B87" s="161">
        <v>406000</v>
      </c>
      <c r="C87" s="161">
        <v>406000</v>
      </c>
      <c r="D87" s="161">
        <v>556264.58</v>
      </c>
      <c r="E87" s="162">
        <f>SUM(D87/C87*100)</f>
        <v>137.0109802955665</v>
      </c>
      <c r="F87" s="201"/>
      <c r="G87" s="201"/>
      <c r="H87" s="201"/>
    </row>
    <row r="88" spans="1:8" s="163" customFormat="1" ht="15.75" customHeight="1">
      <c r="A88" s="202" t="s">
        <v>569</v>
      </c>
      <c r="B88" s="161">
        <v>1000</v>
      </c>
      <c r="C88" s="161">
        <v>1000</v>
      </c>
      <c r="D88" s="161">
        <v>1452</v>
      </c>
      <c r="E88" s="162">
        <f>SUM(D88/C88*100)</f>
        <v>145.2</v>
      </c>
      <c r="F88" s="201"/>
      <c r="G88" s="201"/>
      <c r="H88" s="201"/>
    </row>
    <row r="89" spans="1:8" s="163" customFormat="1" ht="15.75" customHeight="1">
      <c r="A89" s="202" t="s">
        <v>176</v>
      </c>
      <c r="B89" s="161">
        <v>0</v>
      </c>
      <c r="C89" s="161">
        <f>SUM(B89)</f>
        <v>0</v>
      </c>
      <c r="D89" s="161">
        <v>48800</v>
      </c>
      <c r="E89" s="162" t="s">
        <v>83</v>
      </c>
      <c r="F89" s="201"/>
      <c r="G89" s="201"/>
      <c r="H89" s="201"/>
    </row>
    <row r="90" spans="1:8" s="163" customFormat="1" ht="15.75" customHeight="1">
      <c r="A90" s="202" t="s">
        <v>149</v>
      </c>
      <c r="B90" s="203">
        <v>0</v>
      </c>
      <c r="C90" s="161">
        <v>0</v>
      </c>
      <c r="D90" s="161">
        <v>26697</v>
      </c>
      <c r="E90" s="162" t="s">
        <v>83</v>
      </c>
      <c r="F90" s="201"/>
      <c r="G90" s="201"/>
      <c r="H90" s="201"/>
    </row>
    <row r="91" spans="1:8" s="163" customFormat="1" ht="15.75" customHeight="1">
      <c r="A91" s="202" t="s">
        <v>177</v>
      </c>
      <c r="B91" s="203">
        <v>0</v>
      </c>
      <c r="C91" s="161">
        <v>0</v>
      </c>
      <c r="D91" s="161">
        <v>3755</v>
      </c>
      <c r="E91" s="162" t="s">
        <v>83</v>
      </c>
      <c r="F91" s="201"/>
      <c r="G91" s="201"/>
      <c r="H91" s="201"/>
    </row>
    <row r="92" spans="1:8" s="163" customFormat="1" ht="15.75" customHeight="1">
      <c r="A92" s="202" t="s">
        <v>570</v>
      </c>
      <c r="B92" s="203">
        <v>0</v>
      </c>
      <c r="C92" s="161">
        <v>23200</v>
      </c>
      <c r="D92" s="161">
        <v>23654</v>
      </c>
      <c r="E92" s="162">
        <f>SUM(D92/C92*100)</f>
        <v>101.95689655172413</v>
      </c>
      <c r="F92" s="201"/>
      <c r="G92" s="201"/>
      <c r="H92" s="201"/>
    </row>
    <row r="93" spans="1:8" s="163" customFormat="1" ht="15.75" customHeight="1">
      <c r="A93" s="159" t="s">
        <v>115</v>
      </c>
      <c r="B93" s="203">
        <v>0</v>
      </c>
      <c r="C93" s="161">
        <v>994000</v>
      </c>
      <c r="D93" s="161">
        <v>1301581.87</v>
      </c>
      <c r="E93" s="162">
        <f>SUM(D93/C93*100)</f>
        <v>130.94385010060364</v>
      </c>
      <c r="F93" s="201"/>
      <c r="G93" s="201"/>
      <c r="H93" s="201"/>
    </row>
    <row r="94" spans="1:8" s="163" customFormat="1" ht="15.75" customHeight="1">
      <c r="A94" s="159" t="s">
        <v>178</v>
      </c>
      <c r="B94" s="203">
        <v>0</v>
      </c>
      <c r="C94" s="161">
        <v>0</v>
      </c>
      <c r="D94" s="161">
        <v>125931</v>
      </c>
      <c r="E94" s="162" t="s">
        <v>83</v>
      </c>
      <c r="F94" s="201"/>
      <c r="G94" s="201"/>
      <c r="H94" s="201"/>
    </row>
    <row r="95" spans="1:8" s="163" customFormat="1" ht="15.75" customHeight="1">
      <c r="A95" s="159" t="s">
        <v>600</v>
      </c>
      <c r="B95" s="203">
        <v>0</v>
      </c>
      <c r="C95" s="161">
        <v>0</v>
      </c>
      <c r="D95" s="161">
        <v>7500</v>
      </c>
      <c r="E95" s="162" t="s">
        <v>83</v>
      </c>
      <c r="F95" s="201"/>
      <c r="G95" s="201"/>
      <c r="H95" s="201"/>
    </row>
    <row r="96" spans="1:8" s="163" customFormat="1" ht="15.75" customHeight="1">
      <c r="A96" s="159" t="s">
        <v>179</v>
      </c>
      <c r="B96" s="203">
        <v>0</v>
      </c>
      <c r="C96" s="161">
        <v>0</v>
      </c>
      <c r="D96" s="161">
        <v>11500</v>
      </c>
      <c r="E96" s="162" t="s">
        <v>83</v>
      </c>
      <c r="F96" s="201"/>
      <c r="G96" s="201"/>
      <c r="H96" s="201"/>
    </row>
    <row r="97" spans="1:8" s="163" customFormat="1" ht="15.75" customHeight="1">
      <c r="A97" s="159" t="s">
        <v>180</v>
      </c>
      <c r="B97" s="161">
        <v>1000</v>
      </c>
      <c r="C97" s="161">
        <f>SUM(B97)</f>
        <v>1000</v>
      </c>
      <c r="D97" s="161">
        <v>1146</v>
      </c>
      <c r="E97" s="162">
        <f>SUM(D97/C97*100)</f>
        <v>114.6</v>
      </c>
      <c r="F97" s="201"/>
      <c r="G97" s="201"/>
      <c r="H97" s="201"/>
    </row>
    <row r="98" spans="1:8" s="163" customFormat="1" ht="15.75" customHeight="1">
      <c r="A98" s="159" t="s">
        <v>183</v>
      </c>
      <c r="B98" s="161">
        <v>0</v>
      </c>
      <c r="C98" s="161">
        <f>SUM(B98)</f>
        <v>0</v>
      </c>
      <c r="D98" s="161">
        <v>127531.11</v>
      </c>
      <c r="E98" s="162" t="s">
        <v>83</v>
      </c>
      <c r="F98" s="201"/>
      <c r="G98" s="201"/>
      <c r="H98" s="201"/>
    </row>
    <row r="99" spans="1:9" s="163" customFormat="1" ht="15.75" customHeight="1">
      <c r="A99" s="159" t="s">
        <v>184</v>
      </c>
      <c r="B99" s="161">
        <v>0</v>
      </c>
      <c r="C99" s="161">
        <v>0</v>
      </c>
      <c r="D99" s="161">
        <v>60833.33</v>
      </c>
      <c r="E99" s="162" t="s">
        <v>83</v>
      </c>
      <c r="F99" s="201"/>
      <c r="G99" s="201"/>
      <c r="H99" s="201"/>
      <c r="I99" s="201"/>
    </row>
    <row r="100" spans="1:8" s="163" customFormat="1" ht="15.75" customHeight="1">
      <c r="A100" s="159" t="s">
        <v>185</v>
      </c>
      <c r="B100" s="161">
        <v>0</v>
      </c>
      <c r="C100" s="161">
        <v>0</v>
      </c>
      <c r="D100" s="161">
        <v>45194.5</v>
      </c>
      <c r="E100" s="162"/>
      <c r="F100" s="201"/>
      <c r="G100" s="201"/>
      <c r="H100" s="201"/>
    </row>
    <row r="101" spans="1:8" s="163" customFormat="1" ht="15.75" customHeight="1">
      <c r="A101" s="159" t="s">
        <v>181</v>
      </c>
      <c r="B101" s="161">
        <v>0</v>
      </c>
      <c r="C101" s="161">
        <v>520000</v>
      </c>
      <c r="D101" s="161">
        <v>520000</v>
      </c>
      <c r="E101" s="162">
        <f>SUM(D101/C101*100)</f>
        <v>100</v>
      </c>
      <c r="F101" s="201"/>
      <c r="G101" s="201"/>
      <c r="H101" s="201"/>
    </row>
    <row r="102" spans="1:9" s="163" customFormat="1" ht="15.75" customHeight="1">
      <c r="A102" s="159" t="s">
        <v>182</v>
      </c>
      <c r="B102" s="161">
        <v>0</v>
      </c>
      <c r="C102" s="161">
        <v>0</v>
      </c>
      <c r="D102" s="161">
        <v>3208</v>
      </c>
      <c r="E102" s="162" t="s">
        <v>83</v>
      </c>
      <c r="F102" s="201"/>
      <c r="G102" s="201"/>
      <c r="H102" s="201"/>
      <c r="I102" s="201"/>
    </row>
    <row r="103" spans="1:8" s="163" customFormat="1" ht="15.75" customHeight="1">
      <c r="A103" s="159" t="s">
        <v>186</v>
      </c>
      <c r="B103" s="161">
        <v>0</v>
      </c>
      <c r="C103" s="161">
        <f>SUM(B103)</f>
        <v>0</v>
      </c>
      <c r="D103" s="161">
        <v>149861.84</v>
      </c>
      <c r="E103" s="162" t="s">
        <v>83</v>
      </c>
      <c r="F103" s="201"/>
      <c r="G103" s="201"/>
      <c r="H103" s="201"/>
    </row>
    <row r="104" spans="1:8" s="163" customFormat="1" ht="15.75" customHeight="1">
      <c r="A104" s="159" t="s">
        <v>187</v>
      </c>
      <c r="B104" s="161">
        <v>0</v>
      </c>
      <c r="C104" s="161">
        <v>4000</v>
      </c>
      <c r="D104" s="161">
        <v>33790</v>
      </c>
      <c r="E104" s="162" t="s">
        <v>83</v>
      </c>
      <c r="F104" s="201"/>
      <c r="G104" s="201"/>
      <c r="H104" s="201"/>
    </row>
    <row r="105" spans="1:10" s="163" customFormat="1" ht="15.75" customHeight="1">
      <c r="A105" s="202" t="s">
        <v>360</v>
      </c>
      <c r="B105" s="204">
        <f>SUM(B106:B113)</f>
        <v>13000</v>
      </c>
      <c r="C105" s="204">
        <f>SUM(C106:C113)</f>
        <v>118000</v>
      </c>
      <c r="D105" s="204">
        <f>SUM(D106:D113)</f>
        <v>248876.72</v>
      </c>
      <c r="E105" s="178">
        <f>SUM(D105/C105*100)</f>
        <v>210.9124745762712</v>
      </c>
      <c r="F105" s="201"/>
      <c r="G105" s="201"/>
      <c r="H105" s="201"/>
      <c r="J105" s="201"/>
    </row>
    <row r="106" spans="1:8" s="163" customFormat="1" ht="15.75" customHeight="1">
      <c r="A106" s="141" t="s">
        <v>592</v>
      </c>
      <c r="B106" s="142">
        <v>0</v>
      </c>
      <c r="C106" s="142">
        <v>0</v>
      </c>
      <c r="D106" s="142">
        <v>52528.64</v>
      </c>
      <c r="E106" s="211"/>
      <c r="F106" s="170"/>
      <c r="G106" s="170"/>
      <c r="H106" s="170"/>
    </row>
    <row r="107" spans="1:8" ht="15.75" customHeight="1">
      <c r="A107" s="198" t="s">
        <v>571</v>
      </c>
      <c r="B107" s="164">
        <v>0</v>
      </c>
      <c r="C107" s="164">
        <v>0</v>
      </c>
      <c r="D107" s="164">
        <v>47036.22</v>
      </c>
      <c r="E107" s="46"/>
      <c r="F107" s="6"/>
      <c r="G107" s="170"/>
      <c r="H107" s="170"/>
    </row>
    <row r="108" spans="1:8" ht="15.75" customHeight="1">
      <c r="A108" s="141" t="s">
        <v>572</v>
      </c>
      <c r="B108" s="142">
        <v>0</v>
      </c>
      <c r="C108" s="142">
        <v>0</v>
      </c>
      <c r="D108" s="142">
        <v>15297</v>
      </c>
      <c r="E108" s="46"/>
      <c r="F108" s="6"/>
      <c r="G108" s="170"/>
      <c r="H108" s="170"/>
    </row>
    <row r="109" spans="1:8" ht="15.75" customHeight="1">
      <c r="A109" s="141" t="s">
        <v>573</v>
      </c>
      <c r="B109" s="142">
        <v>0</v>
      </c>
      <c r="C109" s="142">
        <v>0</v>
      </c>
      <c r="D109" s="142">
        <v>7723.86</v>
      </c>
      <c r="E109" s="46"/>
      <c r="F109" s="6"/>
      <c r="G109" s="170"/>
      <c r="H109" s="170"/>
    </row>
    <row r="110" spans="1:8" ht="15.75" customHeight="1">
      <c r="A110" s="141" t="s">
        <v>574</v>
      </c>
      <c r="B110" s="142">
        <v>0</v>
      </c>
      <c r="C110" s="142">
        <v>0</v>
      </c>
      <c r="D110" s="142">
        <v>4475</v>
      </c>
      <c r="E110" s="46"/>
      <c r="F110" s="6"/>
      <c r="G110" s="170"/>
      <c r="H110" s="170"/>
    </row>
    <row r="111" spans="1:8" ht="15.75" customHeight="1">
      <c r="A111" s="141" t="s">
        <v>575</v>
      </c>
      <c r="B111" s="142">
        <v>0</v>
      </c>
      <c r="C111" s="142">
        <v>105000</v>
      </c>
      <c r="D111" s="142">
        <v>105000</v>
      </c>
      <c r="E111" s="46"/>
      <c r="F111" s="6"/>
      <c r="G111" s="170"/>
      <c r="H111" s="170"/>
    </row>
    <row r="112" spans="1:8" ht="15.75" customHeight="1">
      <c r="A112" s="141" t="s">
        <v>576</v>
      </c>
      <c r="B112" s="142">
        <v>5000</v>
      </c>
      <c r="C112" s="142">
        <v>5000</v>
      </c>
      <c r="D112" s="142">
        <v>5744</v>
      </c>
      <c r="E112" s="46"/>
      <c r="F112" s="6"/>
      <c r="G112" s="170"/>
      <c r="H112" s="170"/>
    </row>
    <row r="113" spans="1:8" ht="15.75" customHeight="1">
      <c r="A113" s="141" t="s">
        <v>577</v>
      </c>
      <c r="B113" s="142">
        <v>8000</v>
      </c>
      <c r="C113" s="142">
        <v>8000</v>
      </c>
      <c r="D113" s="142">
        <v>11072</v>
      </c>
      <c r="E113" s="46"/>
      <c r="F113" s="6"/>
      <c r="G113" s="170"/>
      <c r="H113" s="170"/>
    </row>
    <row r="114" spans="1:8" s="163" customFormat="1" ht="15.75" customHeight="1">
      <c r="A114" s="159" t="s">
        <v>579</v>
      </c>
      <c r="B114" s="161">
        <v>0</v>
      </c>
      <c r="C114" s="161">
        <f>SUM(B114)</f>
        <v>0</v>
      </c>
      <c r="D114" s="161">
        <v>9300</v>
      </c>
      <c r="E114" s="162" t="s">
        <v>83</v>
      </c>
      <c r="F114" s="201"/>
      <c r="G114" s="201"/>
      <c r="H114" s="201"/>
    </row>
    <row r="115" spans="1:8" s="163" customFormat="1" ht="15.75" customHeight="1">
      <c r="A115" s="159" t="s">
        <v>580</v>
      </c>
      <c r="B115" s="161">
        <v>0</v>
      </c>
      <c r="C115" s="161">
        <v>0</v>
      </c>
      <c r="D115" s="161">
        <v>4200</v>
      </c>
      <c r="E115" s="162" t="s">
        <v>83</v>
      </c>
      <c r="F115" s="201"/>
      <c r="G115" s="201"/>
      <c r="H115" s="201"/>
    </row>
    <row r="116" spans="1:8" s="163" customFormat="1" ht="15.75" customHeight="1">
      <c r="A116" s="159" t="s">
        <v>188</v>
      </c>
      <c r="B116" s="161">
        <v>0</v>
      </c>
      <c r="C116" s="161">
        <v>0</v>
      </c>
      <c r="D116" s="161">
        <v>680</v>
      </c>
      <c r="E116" s="162" t="s">
        <v>83</v>
      </c>
      <c r="F116" s="201"/>
      <c r="G116" s="201"/>
      <c r="H116" s="201"/>
    </row>
    <row r="117" spans="1:8" s="163" customFormat="1" ht="15.75" customHeight="1">
      <c r="A117" s="159" t="s">
        <v>578</v>
      </c>
      <c r="B117" s="161">
        <v>0</v>
      </c>
      <c r="C117" s="161">
        <v>280000</v>
      </c>
      <c r="D117" s="161">
        <v>280000</v>
      </c>
      <c r="E117" s="162">
        <f>SUM(D117/C117*100)</f>
        <v>100</v>
      </c>
      <c r="F117" s="201"/>
      <c r="G117" s="201"/>
      <c r="H117" s="201"/>
    </row>
    <row r="118" spans="1:8" s="163" customFormat="1" ht="15.75" customHeight="1">
      <c r="A118" s="159" t="s">
        <v>116</v>
      </c>
      <c r="B118" s="161">
        <v>140000</v>
      </c>
      <c r="C118" s="161">
        <f>SUM(B118)</f>
        <v>140000</v>
      </c>
      <c r="D118" s="161">
        <v>140973.8</v>
      </c>
      <c r="E118" s="162">
        <f>SUM(D118/C118*100)</f>
        <v>100.69557142857141</v>
      </c>
      <c r="F118" s="201"/>
      <c r="G118" s="201"/>
      <c r="H118" s="201"/>
    </row>
    <row r="119" spans="1:8" s="163" customFormat="1" ht="15.75" customHeight="1">
      <c r="A119" s="159" t="s">
        <v>150</v>
      </c>
      <c r="B119" s="161">
        <v>0</v>
      </c>
      <c r="C119" s="161">
        <f>SUM(B119)</f>
        <v>0</v>
      </c>
      <c r="D119" s="161">
        <v>62950.7</v>
      </c>
      <c r="E119" s="162" t="s">
        <v>83</v>
      </c>
      <c r="F119" s="201"/>
      <c r="G119" s="201"/>
      <c r="H119" s="201"/>
    </row>
    <row r="120" spans="1:8" s="163" customFormat="1" ht="15.75" customHeight="1">
      <c r="A120" s="159" t="s">
        <v>581</v>
      </c>
      <c r="B120" s="161">
        <v>0</v>
      </c>
      <c r="C120" s="161">
        <v>0</v>
      </c>
      <c r="D120" s="161">
        <v>660</v>
      </c>
      <c r="E120" s="162" t="s">
        <v>83</v>
      </c>
      <c r="F120" s="201"/>
      <c r="G120" s="201"/>
      <c r="H120" s="201"/>
    </row>
    <row r="121" spans="1:8" s="163" customFormat="1" ht="15.75" customHeight="1">
      <c r="A121" s="159" t="s">
        <v>189</v>
      </c>
      <c r="B121" s="161">
        <v>0</v>
      </c>
      <c r="C121" s="161">
        <v>460000</v>
      </c>
      <c r="D121" s="161">
        <v>592072.88</v>
      </c>
      <c r="E121" s="162" t="s">
        <v>83</v>
      </c>
      <c r="F121" s="201"/>
      <c r="G121" s="201"/>
      <c r="H121" s="201"/>
    </row>
    <row r="122" spans="1:8" s="163" customFormat="1" ht="15.75" customHeight="1">
      <c r="A122" s="159" t="s">
        <v>190</v>
      </c>
      <c r="B122" s="161">
        <v>0</v>
      </c>
      <c r="C122" s="161">
        <v>0</v>
      </c>
      <c r="D122" s="161">
        <v>28169</v>
      </c>
      <c r="E122" s="162" t="s">
        <v>83</v>
      </c>
      <c r="F122" s="201"/>
      <c r="G122" s="201"/>
      <c r="H122" s="201"/>
    </row>
    <row r="123" spans="1:10" s="163" customFormat="1" ht="15.75" customHeight="1">
      <c r="A123" s="159" t="s">
        <v>103</v>
      </c>
      <c r="B123" s="161">
        <f>SUM(B124:B131)</f>
        <v>4171000</v>
      </c>
      <c r="C123" s="161">
        <f>SUM(C124:C131)</f>
        <v>4171000</v>
      </c>
      <c r="D123" s="161">
        <f>SUM(D124:D131)</f>
        <v>4781194.3100000005</v>
      </c>
      <c r="E123" s="162">
        <f>SUM(D123/C123*100)</f>
        <v>114.62944881323425</v>
      </c>
      <c r="F123" s="201"/>
      <c r="G123" s="201"/>
      <c r="H123" s="201"/>
      <c r="J123" s="201"/>
    </row>
    <row r="124" spans="1:8" ht="15.75" customHeight="1">
      <c r="A124" s="141" t="s">
        <v>584</v>
      </c>
      <c r="B124" s="142">
        <v>0</v>
      </c>
      <c r="C124" s="142">
        <f>SUM(B124)</f>
        <v>0</v>
      </c>
      <c r="D124" s="142">
        <v>7098.75</v>
      </c>
      <c r="E124" s="143"/>
      <c r="F124" s="6"/>
      <c r="G124" s="170"/>
      <c r="H124" s="170"/>
    </row>
    <row r="125" spans="1:8" ht="15.75" customHeight="1">
      <c r="A125" s="141" t="s">
        <v>191</v>
      </c>
      <c r="B125" s="142">
        <v>0</v>
      </c>
      <c r="C125" s="142">
        <v>0</v>
      </c>
      <c r="D125" s="142">
        <v>30000</v>
      </c>
      <c r="E125" s="143"/>
      <c r="F125" s="6"/>
      <c r="G125" s="170"/>
      <c r="H125" s="170"/>
    </row>
    <row r="126" spans="1:8" ht="15.75" customHeight="1">
      <c r="A126" s="141" t="s">
        <v>583</v>
      </c>
      <c r="B126" s="142">
        <v>0</v>
      </c>
      <c r="C126" s="142">
        <v>0</v>
      </c>
      <c r="D126" s="142">
        <v>387200</v>
      </c>
      <c r="E126" s="143"/>
      <c r="F126" s="6"/>
      <c r="G126" s="170"/>
      <c r="H126" s="170"/>
    </row>
    <row r="127" spans="1:8" ht="15.75" customHeight="1">
      <c r="A127" s="141" t="s">
        <v>192</v>
      </c>
      <c r="B127" s="142">
        <v>190000</v>
      </c>
      <c r="C127" s="142">
        <v>190000</v>
      </c>
      <c r="D127" s="142">
        <v>195778</v>
      </c>
      <c r="E127" s="143"/>
      <c r="F127" s="6"/>
      <c r="G127" s="170"/>
      <c r="H127" s="170"/>
    </row>
    <row r="128" spans="1:8" ht="15.75" customHeight="1">
      <c r="A128" s="141" t="s">
        <v>193</v>
      </c>
      <c r="B128" s="142">
        <v>801000</v>
      </c>
      <c r="C128" s="142">
        <v>801000</v>
      </c>
      <c r="D128" s="142">
        <v>854965.42</v>
      </c>
      <c r="E128" s="143"/>
      <c r="F128" s="6"/>
      <c r="G128" s="170"/>
      <c r="H128" s="170"/>
    </row>
    <row r="129" spans="1:8" ht="15.75" customHeight="1">
      <c r="A129" s="141" t="s">
        <v>194</v>
      </c>
      <c r="B129" s="142">
        <v>0</v>
      </c>
      <c r="C129" s="142">
        <v>0</v>
      </c>
      <c r="D129" s="142">
        <v>31500</v>
      </c>
      <c r="E129" s="143"/>
      <c r="F129" s="6"/>
      <c r="G129" s="170"/>
      <c r="H129" s="170"/>
    </row>
    <row r="130" spans="1:8" ht="15.75" customHeight="1">
      <c r="A130" s="141" t="s">
        <v>195</v>
      </c>
      <c r="B130" s="142">
        <v>3180000</v>
      </c>
      <c r="C130" s="142">
        <v>3180000</v>
      </c>
      <c r="D130" s="142">
        <v>3264335.14</v>
      </c>
      <c r="E130" s="143"/>
      <c r="F130" s="6"/>
      <c r="G130" s="170"/>
      <c r="H130" s="170"/>
    </row>
    <row r="131" spans="1:8" ht="15.75" customHeight="1">
      <c r="A131" s="141" t="s">
        <v>582</v>
      </c>
      <c r="B131" s="142">
        <v>0</v>
      </c>
      <c r="C131" s="142">
        <v>0</v>
      </c>
      <c r="D131" s="142">
        <v>10317</v>
      </c>
      <c r="E131" s="143"/>
      <c r="F131" s="6"/>
      <c r="G131" s="170"/>
      <c r="H131" s="170"/>
    </row>
    <row r="132" spans="1:8" s="163" customFormat="1" ht="15.75" customHeight="1">
      <c r="A132" s="159" t="s">
        <v>585</v>
      </c>
      <c r="B132" s="161">
        <v>0</v>
      </c>
      <c r="C132" s="161">
        <v>0</v>
      </c>
      <c r="D132" s="161">
        <v>9699</v>
      </c>
      <c r="E132" s="162" t="s">
        <v>83</v>
      </c>
      <c r="F132" s="201"/>
      <c r="G132" s="201"/>
      <c r="H132" s="201"/>
    </row>
    <row r="133" spans="1:8" s="163" customFormat="1" ht="15.75" customHeight="1">
      <c r="A133" s="159" t="s">
        <v>117</v>
      </c>
      <c r="B133" s="161">
        <v>1588000</v>
      </c>
      <c r="C133" s="161">
        <f>SUM(B133)</f>
        <v>1588000</v>
      </c>
      <c r="D133" s="161">
        <v>1735492</v>
      </c>
      <c r="E133" s="162">
        <f>SUM(D133/C133*100)</f>
        <v>109.28790931989924</v>
      </c>
      <c r="F133" s="201"/>
      <c r="G133" s="201"/>
      <c r="H133" s="201"/>
    </row>
    <row r="134" spans="1:8" s="163" customFormat="1" ht="15.75" customHeight="1">
      <c r="A134" s="159" t="s">
        <v>118</v>
      </c>
      <c r="B134" s="161">
        <v>98000</v>
      </c>
      <c r="C134" s="161">
        <f>SUM(B134)</f>
        <v>98000</v>
      </c>
      <c r="D134" s="161">
        <v>105796.35</v>
      </c>
      <c r="E134" s="162">
        <f>SUM(D134/C134*100)</f>
        <v>107.95545918367348</v>
      </c>
      <c r="F134" s="201"/>
      <c r="G134" s="201"/>
      <c r="H134" s="201"/>
    </row>
    <row r="135" spans="1:8" s="163" customFormat="1" ht="15.75" customHeight="1">
      <c r="A135" s="159" t="s">
        <v>586</v>
      </c>
      <c r="B135" s="161">
        <v>0</v>
      </c>
      <c r="C135" s="161">
        <v>0</v>
      </c>
      <c r="D135" s="161">
        <v>6000</v>
      </c>
      <c r="E135" s="162" t="s">
        <v>83</v>
      </c>
      <c r="F135" s="201"/>
      <c r="G135" s="201"/>
      <c r="H135" s="201"/>
    </row>
    <row r="136" spans="1:8" s="163" customFormat="1" ht="15.75" customHeight="1">
      <c r="A136" s="159" t="s">
        <v>196</v>
      </c>
      <c r="B136" s="161">
        <v>0</v>
      </c>
      <c r="C136" s="161">
        <f>SUM(B136)</f>
        <v>0</v>
      </c>
      <c r="D136" s="161">
        <v>18150</v>
      </c>
      <c r="E136" s="162" t="s">
        <v>83</v>
      </c>
      <c r="F136" s="201"/>
      <c r="G136" s="201"/>
      <c r="H136" s="201"/>
    </row>
    <row r="137" spans="1:8" s="163" customFormat="1" ht="15.75" customHeight="1">
      <c r="A137" s="159" t="s">
        <v>197</v>
      </c>
      <c r="B137" s="161">
        <v>0</v>
      </c>
      <c r="C137" s="161">
        <v>0</v>
      </c>
      <c r="D137" s="161">
        <v>1452</v>
      </c>
      <c r="E137" s="162" t="s">
        <v>83</v>
      </c>
      <c r="F137" s="201"/>
      <c r="G137" s="201"/>
      <c r="H137" s="201"/>
    </row>
    <row r="138" spans="1:8" s="163" customFormat="1" ht="15.75" customHeight="1">
      <c r="A138" s="159" t="s">
        <v>587</v>
      </c>
      <c r="B138" s="161">
        <v>0</v>
      </c>
      <c r="C138" s="161">
        <v>175000</v>
      </c>
      <c r="D138" s="161">
        <v>175000</v>
      </c>
      <c r="E138" s="162">
        <f>SUM(D138/C138*100)</f>
        <v>100</v>
      </c>
      <c r="F138" s="201"/>
      <c r="G138" s="201"/>
      <c r="H138" s="201"/>
    </row>
    <row r="139" spans="1:8" s="163" customFormat="1" ht="15.75" customHeight="1">
      <c r="A139" s="159" t="s">
        <v>599</v>
      </c>
      <c r="B139" s="161">
        <v>0</v>
      </c>
      <c r="C139" s="161">
        <v>0</v>
      </c>
      <c r="D139" s="161">
        <v>200</v>
      </c>
      <c r="E139" s="162" t="s">
        <v>83</v>
      </c>
      <c r="F139" s="201"/>
      <c r="G139" s="201"/>
      <c r="H139" s="201"/>
    </row>
    <row r="140" spans="1:8" s="163" customFormat="1" ht="15.75" customHeight="1">
      <c r="A140" s="159" t="s">
        <v>198</v>
      </c>
      <c r="B140" s="161">
        <v>0</v>
      </c>
      <c r="C140" s="161">
        <v>0</v>
      </c>
      <c r="D140" s="161">
        <v>66900</v>
      </c>
      <c r="E140" s="162" t="s">
        <v>83</v>
      </c>
      <c r="F140" s="201"/>
      <c r="G140" s="201"/>
      <c r="H140" s="201"/>
    </row>
    <row r="141" spans="1:8" s="163" customFormat="1" ht="15.75" customHeight="1">
      <c r="A141" s="159" t="s">
        <v>125</v>
      </c>
      <c r="B141" s="161">
        <v>0</v>
      </c>
      <c r="C141" s="161">
        <v>0</v>
      </c>
      <c r="D141" s="161">
        <v>76210</v>
      </c>
      <c r="E141" s="162" t="s">
        <v>83</v>
      </c>
      <c r="F141" s="201"/>
      <c r="G141" s="201"/>
      <c r="H141" s="201"/>
    </row>
    <row r="142" spans="1:8" s="163" customFormat="1" ht="15.75" customHeight="1">
      <c r="A142" s="159" t="s">
        <v>119</v>
      </c>
      <c r="B142" s="161">
        <v>0</v>
      </c>
      <c r="C142" s="161">
        <f>SUM(B142)</f>
        <v>0</v>
      </c>
      <c r="D142" s="161">
        <v>24297</v>
      </c>
      <c r="E142" s="162" t="s">
        <v>83</v>
      </c>
      <c r="F142" s="201"/>
      <c r="G142" s="201"/>
      <c r="H142" s="201"/>
    </row>
    <row r="143" spans="1:8" s="163" customFormat="1" ht="15.75" customHeight="1">
      <c r="A143" s="159" t="s">
        <v>136</v>
      </c>
      <c r="B143" s="161">
        <v>109000</v>
      </c>
      <c r="C143" s="161">
        <f>SUM(B143)</f>
        <v>109000</v>
      </c>
      <c r="D143" s="161">
        <v>119261.76</v>
      </c>
      <c r="E143" s="162">
        <f>SUM(D143/C143*100)</f>
        <v>109.41445871559633</v>
      </c>
      <c r="F143" s="201"/>
      <c r="G143" s="201"/>
      <c r="H143" s="201"/>
    </row>
    <row r="144" spans="1:8" s="163" customFormat="1" ht="15.75" customHeight="1">
      <c r="A144" s="159" t="s">
        <v>199</v>
      </c>
      <c r="B144" s="161">
        <v>0</v>
      </c>
      <c r="C144" s="161">
        <v>0</v>
      </c>
      <c r="D144" s="161">
        <v>1162</v>
      </c>
      <c r="E144" s="162" t="s">
        <v>83</v>
      </c>
      <c r="F144" s="201"/>
      <c r="G144" s="201"/>
      <c r="H144" s="201"/>
    </row>
    <row r="145" spans="1:8" s="163" customFormat="1" ht="15.75" customHeight="1">
      <c r="A145" s="159" t="s">
        <v>120</v>
      </c>
      <c r="B145" s="161">
        <v>0</v>
      </c>
      <c r="C145" s="161">
        <f>SUM(B145)</f>
        <v>0</v>
      </c>
      <c r="D145" s="161">
        <v>49950</v>
      </c>
      <c r="E145" s="162" t="s">
        <v>83</v>
      </c>
      <c r="F145" s="201"/>
      <c r="G145" s="201"/>
      <c r="H145" s="201"/>
    </row>
    <row r="146" spans="1:8" s="163" customFormat="1" ht="15.75" customHeight="1">
      <c r="A146" s="159" t="s">
        <v>200</v>
      </c>
      <c r="B146" s="161">
        <v>0</v>
      </c>
      <c r="C146" s="161">
        <v>0</v>
      </c>
      <c r="D146" s="161">
        <v>2793</v>
      </c>
      <c r="E146" s="162" t="s">
        <v>83</v>
      </c>
      <c r="F146" s="201"/>
      <c r="G146" s="201"/>
      <c r="H146" s="201"/>
    </row>
    <row r="147" spans="1:8" s="163" customFormat="1" ht="15.75" customHeight="1">
      <c r="A147" s="159" t="s">
        <v>71</v>
      </c>
      <c r="B147" s="161">
        <f>SUM(B148:B150)</f>
        <v>265000</v>
      </c>
      <c r="C147" s="161">
        <f>SUM(C148:C150)</f>
        <v>510600</v>
      </c>
      <c r="D147" s="161">
        <f>SUM(D148:D150)</f>
        <v>515235.11</v>
      </c>
      <c r="E147" s="162">
        <f>SUM(D147/C147*100)</f>
        <v>100.90777712495102</v>
      </c>
      <c r="F147" s="201"/>
      <c r="G147" s="201"/>
      <c r="H147" s="201"/>
    </row>
    <row r="148" spans="1:8" s="144" customFormat="1" ht="15.75" customHeight="1">
      <c r="A148" s="141" t="s">
        <v>202</v>
      </c>
      <c r="B148" s="142">
        <v>0</v>
      </c>
      <c r="C148" s="142">
        <v>245600</v>
      </c>
      <c r="D148" s="142">
        <v>258745.11</v>
      </c>
      <c r="E148" s="143" t="s">
        <v>83</v>
      </c>
      <c r="F148" s="6"/>
      <c r="G148" s="170"/>
      <c r="H148" s="170"/>
    </row>
    <row r="149" spans="1:8" s="144" customFormat="1" ht="15.75" customHeight="1">
      <c r="A149" s="145" t="s">
        <v>201</v>
      </c>
      <c r="B149" s="146">
        <v>265000</v>
      </c>
      <c r="C149" s="142">
        <v>265000</v>
      </c>
      <c r="D149" s="146">
        <v>256290</v>
      </c>
      <c r="E149" s="197" t="s">
        <v>83</v>
      </c>
      <c r="F149" s="6"/>
      <c r="G149" s="170"/>
      <c r="H149" s="170"/>
    </row>
    <row r="150" spans="1:8" s="144" customFormat="1" ht="15.75" customHeight="1">
      <c r="A150" s="145" t="s">
        <v>589</v>
      </c>
      <c r="B150" s="146">
        <v>0</v>
      </c>
      <c r="C150" s="142">
        <v>0</v>
      </c>
      <c r="D150" s="196">
        <v>200</v>
      </c>
      <c r="E150" s="147" t="s">
        <v>83</v>
      </c>
      <c r="F150" s="6"/>
      <c r="G150" s="170"/>
      <c r="H150" s="170"/>
    </row>
    <row r="151" spans="1:8" s="163" customFormat="1" ht="15.75" customHeight="1">
      <c r="A151" s="202" t="s">
        <v>203</v>
      </c>
      <c r="B151" s="204">
        <v>0</v>
      </c>
      <c r="C151" s="161">
        <v>13800</v>
      </c>
      <c r="D151" s="177">
        <v>13800</v>
      </c>
      <c r="E151" s="175" t="s">
        <v>83</v>
      </c>
      <c r="F151" s="201"/>
      <c r="G151" s="201"/>
      <c r="H151" s="201"/>
    </row>
    <row r="152" spans="1:10" s="163" customFormat="1" ht="15.75" customHeight="1">
      <c r="A152" s="202" t="s">
        <v>41</v>
      </c>
      <c r="B152" s="204">
        <v>388000</v>
      </c>
      <c r="C152" s="161">
        <v>673000</v>
      </c>
      <c r="D152" s="204">
        <f>SUM(D153:D165)</f>
        <v>875713.24</v>
      </c>
      <c r="E152" s="162">
        <f>SUM(D152/C152*100)</f>
        <v>130.120838038633</v>
      </c>
      <c r="F152" s="201"/>
      <c r="G152" s="201"/>
      <c r="H152" s="201"/>
      <c r="J152" s="201"/>
    </row>
    <row r="153" spans="1:8" s="144" customFormat="1" ht="15.75" customHeight="1">
      <c r="A153" s="145" t="s">
        <v>204</v>
      </c>
      <c r="B153" s="146">
        <v>0</v>
      </c>
      <c r="C153" s="142">
        <v>0</v>
      </c>
      <c r="D153" s="146">
        <v>59900</v>
      </c>
      <c r="E153" s="143" t="s">
        <v>83</v>
      </c>
      <c r="F153" s="6"/>
      <c r="G153" s="170"/>
      <c r="H153" s="170"/>
    </row>
    <row r="154" spans="1:8" s="144" customFormat="1" ht="15.75" customHeight="1">
      <c r="A154" s="145" t="s">
        <v>209</v>
      </c>
      <c r="B154" s="146">
        <v>0</v>
      </c>
      <c r="C154" s="142">
        <v>285000</v>
      </c>
      <c r="D154" s="146">
        <v>322361.56</v>
      </c>
      <c r="E154" s="143" t="s">
        <v>83</v>
      </c>
      <c r="F154" s="6"/>
      <c r="G154" s="170"/>
      <c r="H154" s="170"/>
    </row>
    <row r="155" spans="1:8" s="144" customFormat="1" ht="15.75" customHeight="1">
      <c r="A155" s="145" t="s">
        <v>590</v>
      </c>
      <c r="B155" s="146">
        <v>0</v>
      </c>
      <c r="C155" s="142">
        <v>0</v>
      </c>
      <c r="D155" s="146">
        <v>777.36</v>
      </c>
      <c r="E155" s="143"/>
      <c r="F155" s="6"/>
      <c r="G155" s="170"/>
      <c r="H155" s="170"/>
    </row>
    <row r="156" spans="1:8" s="144" customFormat="1" ht="15.75" customHeight="1">
      <c r="A156" s="145" t="s">
        <v>591</v>
      </c>
      <c r="B156" s="146">
        <v>0</v>
      </c>
      <c r="C156" s="142">
        <v>0</v>
      </c>
      <c r="D156" s="146">
        <v>720.25</v>
      </c>
      <c r="E156" s="143"/>
      <c r="F156" s="6"/>
      <c r="G156" s="170"/>
      <c r="H156" s="170"/>
    </row>
    <row r="157" spans="1:8" s="144" customFormat="1" ht="15.75" customHeight="1">
      <c r="A157" s="145" t="s">
        <v>208</v>
      </c>
      <c r="B157" s="146">
        <v>0</v>
      </c>
      <c r="C157" s="142">
        <v>0</v>
      </c>
      <c r="D157" s="146">
        <v>25887</v>
      </c>
      <c r="E157" s="143" t="s">
        <v>83</v>
      </c>
      <c r="F157" s="6"/>
      <c r="G157" s="170"/>
      <c r="H157" s="170"/>
    </row>
    <row r="158" spans="1:8" s="144" customFormat="1" ht="15.75" customHeight="1">
      <c r="A158" s="145" t="s">
        <v>207</v>
      </c>
      <c r="B158" s="146">
        <v>0</v>
      </c>
      <c r="C158" s="142">
        <v>0</v>
      </c>
      <c r="D158" s="146">
        <v>7</v>
      </c>
      <c r="E158" s="143" t="s">
        <v>83</v>
      </c>
      <c r="F158" s="6"/>
      <c r="G158" s="170"/>
      <c r="H158" s="170"/>
    </row>
    <row r="159" spans="1:8" s="144" customFormat="1" ht="15.75" customHeight="1">
      <c r="A159" s="145" t="s">
        <v>206</v>
      </c>
      <c r="B159" s="146">
        <v>388000</v>
      </c>
      <c r="C159" s="142">
        <v>388000</v>
      </c>
      <c r="D159" s="146">
        <v>395271.6</v>
      </c>
      <c r="E159" s="143" t="s">
        <v>83</v>
      </c>
      <c r="F159" s="6"/>
      <c r="G159" s="170"/>
      <c r="H159" s="170"/>
    </row>
    <row r="160" spans="1:8" s="144" customFormat="1" ht="15.75" customHeight="1">
      <c r="A160" s="145" t="s">
        <v>205</v>
      </c>
      <c r="B160" s="146">
        <v>0</v>
      </c>
      <c r="C160" s="142">
        <v>0</v>
      </c>
      <c r="D160" s="146">
        <v>5808</v>
      </c>
      <c r="E160" s="143" t="s">
        <v>83</v>
      </c>
      <c r="F160" s="6"/>
      <c r="G160" s="170"/>
      <c r="H160" s="170"/>
    </row>
    <row r="161" spans="1:8" s="144" customFormat="1" ht="15.75" customHeight="1">
      <c r="A161" s="145" t="s">
        <v>593</v>
      </c>
      <c r="B161" s="146">
        <v>0</v>
      </c>
      <c r="C161" s="142">
        <v>0</v>
      </c>
      <c r="D161" s="146">
        <v>27198.47</v>
      </c>
      <c r="E161" s="143" t="s">
        <v>83</v>
      </c>
      <c r="F161" s="6"/>
      <c r="G161" s="170"/>
      <c r="H161" s="170"/>
    </row>
    <row r="162" spans="1:8" s="144" customFormat="1" ht="15.75" customHeight="1">
      <c r="A162" s="145" t="s">
        <v>594</v>
      </c>
      <c r="B162" s="146">
        <v>0</v>
      </c>
      <c r="C162" s="142">
        <v>0</v>
      </c>
      <c r="D162" s="146">
        <v>12450</v>
      </c>
      <c r="E162" s="143"/>
      <c r="F162" s="6"/>
      <c r="G162" s="170"/>
      <c r="H162" s="170"/>
    </row>
    <row r="163" spans="1:8" s="144" customFormat="1" ht="15.75" customHeight="1">
      <c r="A163" s="145" t="s">
        <v>595</v>
      </c>
      <c r="B163" s="146">
        <v>0</v>
      </c>
      <c r="C163" s="142">
        <v>0</v>
      </c>
      <c r="D163" s="146">
        <v>20000</v>
      </c>
      <c r="E163" s="143"/>
      <c r="F163" s="6"/>
      <c r="G163" s="170"/>
      <c r="H163" s="170"/>
    </row>
    <row r="164" spans="1:8" s="144" customFormat="1" ht="15.75" customHeight="1">
      <c r="A164" s="145" t="s">
        <v>596</v>
      </c>
      <c r="B164" s="146">
        <v>0</v>
      </c>
      <c r="C164" s="142">
        <v>0</v>
      </c>
      <c r="D164" s="146">
        <v>5200</v>
      </c>
      <c r="E164" s="143"/>
      <c r="F164" s="6"/>
      <c r="G164" s="170"/>
      <c r="H164" s="170"/>
    </row>
    <row r="165" spans="1:8" s="144" customFormat="1" ht="15.75" customHeight="1">
      <c r="A165" s="145" t="s">
        <v>597</v>
      </c>
      <c r="B165" s="146">
        <v>0</v>
      </c>
      <c r="C165" s="142">
        <v>0</v>
      </c>
      <c r="D165" s="146">
        <v>132</v>
      </c>
      <c r="E165" s="143"/>
      <c r="F165" s="6"/>
      <c r="G165" s="170"/>
      <c r="H165" s="170"/>
    </row>
    <row r="166" spans="1:8" s="163" customFormat="1" ht="15.75" customHeight="1">
      <c r="A166" s="159" t="s">
        <v>121</v>
      </c>
      <c r="B166" s="161">
        <v>500000</v>
      </c>
      <c r="C166" s="161">
        <f>SUM(B166)</f>
        <v>500000</v>
      </c>
      <c r="D166" s="161">
        <v>223003.38</v>
      </c>
      <c r="E166" s="162">
        <f>SUM(D166/C166*100)</f>
        <v>44.600676</v>
      </c>
      <c r="F166" s="201"/>
      <c r="G166" s="201"/>
      <c r="H166" s="201"/>
    </row>
    <row r="167" spans="1:8" s="163" customFormat="1" ht="15.75" customHeight="1">
      <c r="A167" s="202" t="s">
        <v>151</v>
      </c>
      <c r="B167" s="204">
        <v>0</v>
      </c>
      <c r="C167" s="204">
        <v>34535567</v>
      </c>
      <c r="D167" s="204">
        <v>34535567</v>
      </c>
      <c r="E167" s="162">
        <f>SUM(D167/C167*100)</f>
        <v>100</v>
      </c>
      <c r="F167" s="201"/>
      <c r="G167" s="201"/>
      <c r="H167" s="201"/>
    </row>
    <row r="168" spans="1:8" s="212" customFormat="1" ht="15.75" customHeight="1" thickBot="1">
      <c r="A168" s="202" t="s">
        <v>104</v>
      </c>
      <c r="B168" s="204">
        <v>0</v>
      </c>
      <c r="C168" s="204">
        <f>SUM(B168)</f>
        <v>0</v>
      </c>
      <c r="D168" s="204">
        <v>9000</v>
      </c>
      <c r="E168" s="178" t="s">
        <v>83</v>
      </c>
      <c r="F168" s="201"/>
      <c r="G168" s="201"/>
      <c r="H168" s="201"/>
    </row>
    <row r="169" spans="1:8" s="19" customFormat="1" ht="15.75" customHeight="1" thickBot="1">
      <c r="A169" s="96" t="s">
        <v>42</v>
      </c>
      <c r="B169" s="95">
        <v>7700000</v>
      </c>
      <c r="C169" s="95">
        <v>45341167</v>
      </c>
      <c r="D169" s="95">
        <v>48041051.54</v>
      </c>
      <c r="E169" s="127">
        <f>SUM(D169/C169*100)</f>
        <v>105.95459869835287</v>
      </c>
      <c r="F169" s="167"/>
      <c r="G169" s="167"/>
      <c r="H169" s="167"/>
    </row>
    <row r="170" spans="1:5" ht="15.75" customHeight="1" thickBot="1">
      <c r="A170" s="54"/>
      <c r="B170" s="55"/>
      <c r="C170" s="55"/>
      <c r="D170" s="55"/>
      <c r="E170" s="56"/>
    </row>
    <row r="171" spans="1:6" s="20" customFormat="1" ht="15.75" customHeight="1" thickBot="1">
      <c r="A171" s="53" t="s">
        <v>43</v>
      </c>
      <c r="B171" s="37"/>
      <c r="C171" s="37"/>
      <c r="D171" s="37"/>
      <c r="E171" s="38"/>
      <c r="F171" s="3"/>
    </row>
    <row r="172" spans="1:5" s="163" customFormat="1" ht="15.75" customHeight="1">
      <c r="A172" s="213" t="s">
        <v>152</v>
      </c>
      <c r="B172" s="206">
        <v>0</v>
      </c>
      <c r="C172" s="206">
        <v>149000</v>
      </c>
      <c r="D172" s="206">
        <v>149000</v>
      </c>
      <c r="E172" s="162">
        <f>SUM(D172/C172*100)</f>
        <v>100</v>
      </c>
    </row>
    <row r="173" spans="1:5" s="163" customFormat="1" ht="15.75" customHeight="1">
      <c r="A173" s="176" t="s">
        <v>137</v>
      </c>
      <c r="B173" s="199">
        <v>2500000</v>
      </c>
      <c r="C173" s="199">
        <v>5400000</v>
      </c>
      <c r="D173" s="199">
        <v>6342880</v>
      </c>
      <c r="E173" s="162">
        <f>SUM(D173/C173*100)</f>
        <v>117.46074074074073</v>
      </c>
    </row>
    <row r="174" spans="1:5" s="163" customFormat="1" ht="15.75" customHeight="1">
      <c r="A174" s="159" t="s">
        <v>153</v>
      </c>
      <c r="B174" s="161">
        <v>0</v>
      </c>
      <c r="C174" s="161">
        <v>646000</v>
      </c>
      <c r="D174" s="161">
        <v>646810</v>
      </c>
      <c r="E174" s="162">
        <f>SUM(D174/C174*100)</f>
        <v>100.12538699690403</v>
      </c>
    </row>
    <row r="175" spans="1:5" s="163" customFormat="1" ht="15.75" customHeight="1">
      <c r="A175" s="159" t="s">
        <v>588</v>
      </c>
      <c r="B175" s="161">
        <v>0</v>
      </c>
      <c r="C175" s="161">
        <v>46300</v>
      </c>
      <c r="D175" s="161">
        <v>46300</v>
      </c>
      <c r="E175" s="162">
        <f>SUM(D175/C175*100)</f>
        <v>100</v>
      </c>
    </row>
    <row r="176" spans="1:5" s="163" customFormat="1" ht="15.75" customHeight="1" thickBot="1">
      <c r="A176" s="176" t="s">
        <v>598</v>
      </c>
      <c r="B176" s="199">
        <v>0</v>
      </c>
      <c r="C176" s="199">
        <v>0</v>
      </c>
      <c r="D176" s="199">
        <v>23500</v>
      </c>
      <c r="E176" s="178" t="s">
        <v>83</v>
      </c>
    </row>
    <row r="177" spans="1:8" s="19" customFormat="1" ht="15.75" customHeight="1" thickBot="1">
      <c r="A177" s="94" t="s">
        <v>44</v>
      </c>
      <c r="B177" s="95">
        <f>SUM(B172:B176)</f>
        <v>2500000</v>
      </c>
      <c r="C177" s="95">
        <f>SUM(C172:C176)</f>
        <v>6241300</v>
      </c>
      <c r="D177" s="95">
        <f>SUM(D172:D176)</f>
        <v>7208490</v>
      </c>
      <c r="E177" s="127">
        <f>SUM(D177/C177*100)</f>
        <v>115.4966112829058</v>
      </c>
      <c r="F177" s="18"/>
      <c r="G177" s="166"/>
      <c r="H177" s="166"/>
    </row>
    <row r="178" spans="1:8" s="10" customFormat="1" ht="15.75" customHeight="1" thickBot="1">
      <c r="A178" s="57"/>
      <c r="B178" s="58"/>
      <c r="C178" s="58"/>
      <c r="D178" s="58"/>
      <c r="E178" s="59"/>
      <c r="F178" s="18"/>
      <c r="G178" s="18"/>
      <c r="H178" s="18"/>
    </row>
    <row r="179" spans="1:8" s="10" customFormat="1" ht="15.75" customHeight="1" thickBot="1">
      <c r="A179" s="48" t="s">
        <v>95</v>
      </c>
      <c r="B179" s="49"/>
      <c r="C179" s="49"/>
      <c r="D179" s="49"/>
      <c r="E179" s="50"/>
      <c r="F179" s="18"/>
      <c r="G179" s="18"/>
      <c r="H179" s="18"/>
    </row>
    <row r="180" spans="1:8" s="20" customFormat="1" ht="15.75" customHeight="1">
      <c r="A180" s="171" t="s">
        <v>210</v>
      </c>
      <c r="B180" s="172">
        <f>SUM(B181:B182)</f>
        <v>0</v>
      </c>
      <c r="C180" s="172">
        <f>SUM(C181:C182)</f>
        <v>903396.13</v>
      </c>
      <c r="D180" s="172">
        <f>SUM(D181:D182)</f>
        <v>903396.13</v>
      </c>
      <c r="E180" s="156">
        <f>SUM(D180/C180*100)</f>
        <v>100</v>
      </c>
      <c r="F180" s="222"/>
      <c r="G180" s="170"/>
      <c r="H180" s="170"/>
    </row>
    <row r="181" spans="1:6" s="144" customFormat="1" ht="15.75" customHeight="1">
      <c r="A181" s="141" t="s">
        <v>601</v>
      </c>
      <c r="B181" s="142">
        <v>0</v>
      </c>
      <c r="C181" s="142">
        <v>348491.85</v>
      </c>
      <c r="D181" s="142">
        <v>348491.85</v>
      </c>
      <c r="E181" s="143"/>
      <c r="F181" s="214"/>
    </row>
    <row r="182" spans="1:6" s="144" customFormat="1" ht="15.75" customHeight="1">
      <c r="A182" s="215" t="s">
        <v>602</v>
      </c>
      <c r="B182" s="216">
        <v>0</v>
      </c>
      <c r="C182" s="216">
        <v>554904.28</v>
      </c>
      <c r="D182" s="216">
        <v>554904.28</v>
      </c>
      <c r="E182" s="143"/>
      <c r="F182" s="214"/>
    </row>
    <row r="183" spans="1:8" s="20" customFormat="1" ht="15.75" customHeight="1">
      <c r="A183" s="159" t="s">
        <v>94</v>
      </c>
      <c r="B183" s="161">
        <v>22617800</v>
      </c>
      <c r="C183" s="161">
        <v>22617800</v>
      </c>
      <c r="D183" s="161">
        <v>22617800</v>
      </c>
      <c r="E183" s="162">
        <f>SUM(D183/C183*100)</f>
        <v>100</v>
      </c>
      <c r="F183" s="222"/>
      <c r="G183" s="170"/>
      <c r="H183" s="170"/>
    </row>
    <row r="184" spans="1:8" s="20" customFormat="1" ht="15.75" customHeight="1">
      <c r="A184" s="159" t="s">
        <v>605</v>
      </c>
      <c r="B184" s="161">
        <f>SUM(B185:B186)</f>
        <v>0</v>
      </c>
      <c r="C184" s="161">
        <f>SUM(C185:C186)</f>
        <v>79468.43</v>
      </c>
      <c r="D184" s="161">
        <f>SUM(D185:D186)</f>
        <v>79468.43</v>
      </c>
      <c r="E184" s="162">
        <f>SUM(D184/C184*100)</f>
        <v>100</v>
      </c>
      <c r="F184" s="222"/>
      <c r="G184" s="170"/>
      <c r="H184" s="170"/>
    </row>
    <row r="185" spans="1:5" s="144" customFormat="1" ht="15.75" customHeight="1">
      <c r="A185" s="141" t="s">
        <v>603</v>
      </c>
      <c r="B185" s="142">
        <v>0</v>
      </c>
      <c r="C185" s="142">
        <v>69331.18</v>
      </c>
      <c r="D185" s="142">
        <v>69331.18</v>
      </c>
      <c r="E185" s="143"/>
    </row>
    <row r="186" spans="1:5" s="144" customFormat="1" ht="15.75" customHeight="1">
      <c r="A186" s="141" t="s">
        <v>604</v>
      </c>
      <c r="B186" s="142">
        <v>0</v>
      </c>
      <c r="C186" s="142">
        <v>10137.25</v>
      </c>
      <c r="D186" s="142">
        <v>10137.25</v>
      </c>
      <c r="E186" s="143"/>
    </row>
    <row r="187" spans="1:8" s="20" customFormat="1" ht="15.75" customHeight="1">
      <c r="A187" s="159" t="s">
        <v>211</v>
      </c>
      <c r="B187" s="161">
        <f>SUM(B188:B200)</f>
        <v>0</v>
      </c>
      <c r="C187" s="161">
        <f>SUM(C188:C200)</f>
        <v>14626453.280000001</v>
      </c>
      <c r="D187" s="161">
        <f>SUM(D188:D200)</f>
        <v>14626453.280000001</v>
      </c>
      <c r="E187" s="162">
        <f>SUM(D187/C187*100)</f>
        <v>100</v>
      </c>
      <c r="F187" s="222"/>
      <c r="G187" s="170"/>
      <c r="H187" s="170"/>
    </row>
    <row r="188" spans="1:7" s="144" customFormat="1" ht="15.75" customHeight="1">
      <c r="A188" s="141" t="s">
        <v>606</v>
      </c>
      <c r="B188" s="142">
        <v>0</v>
      </c>
      <c r="C188" s="142">
        <v>1778734</v>
      </c>
      <c r="D188" s="142">
        <v>1778734</v>
      </c>
      <c r="E188" s="143"/>
      <c r="G188" s="217"/>
    </row>
    <row r="189" spans="1:5" s="144" customFormat="1" ht="15.75" customHeight="1">
      <c r="A189" s="141" t="s">
        <v>607</v>
      </c>
      <c r="B189" s="142">
        <v>0</v>
      </c>
      <c r="C189" s="142">
        <v>26325</v>
      </c>
      <c r="D189" s="142">
        <v>26325</v>
      </c>
      <c r="E189" s="143"/>
    </row>
    <row r="190" spans="1:5" s="144" customFormat="1" ht="15.75" customHeight="1">
      <c r="A190" s="141" t="s">
        <v>608</v>
      </c>
      <c r="B190" s="142">
        <v>0</v>
      </c>
      <c r="C190" s="142">
        <v>556300</v>
      </c>
      <c r="D190" s="142">
        <v>556300</v>
      </c>
      <c r="E190" s="143"/>
    </row>
    <row r="191" spans="1:5" s="144" customFormat="1" ht="15.75" customHeight="1">
      <c r="A191" s="141" t="s">
        <v>212</v>
      </c>
      <c r="B191" s="65">
        <v>0</v>
      </c>
      <c r="C191" s="142">
        <v>51750</v>
      </c>
      <c r="D191" s="142">
        <v>51750</v>
      </c>
      <c r="E191" s="143"/>
    </row>
    <row r="192" spans="1:5" s="144" customFormat="1" ht="15.75" customHeight="1">
      <c r="A192" s="141" t="s">
        <v>609</v>
      </c>
      <c r="B192" s="142">
        <v>0</v>
      </c>
      <c r="C192" s="142">
        <v>1792022</v>
      </c>
      <c r="D192" s="142">
        <v>1792022</v>
      </c>
      <c r="E192" s="143"/>
    </row>
    <row r="193" spans="1:5" s="144" customFormat="1" ht="15.75" customHeight="1">
      <c r="A193" s="141" t="s">
        <v>610</v>
      </c>
      <c r="B193" s="142">
        <v>0</v>
      </c>
      <c r="C193" s="142">
        <v>1255000</v>
      </c>
      <c r="D193" s="142">
        <v>1255000</v>
      </c>
      <c r="E193" s="143"/>
    </row>
    <row r="194" spans="1:5" s="144" customFormat="1" ht="15.75" customHeight="1">
      <c r="A194" s="141" t="s">
        <v>611</v>
      </c>
      <c r="B194" s="142">
        <v>0</v>
      </c>
      <c r="C194" s="142">
        <v>261000</v>
      </c>
      <c r="D194" s="142">
        <v>261000</v>
      </c>
      <c r="E194" s="143"/>
    </row>
    <row r="195" spans="1:5" s="144" customFormat="1" ht="15.75" customHeight="1">
      <c r="A195" s="141" t="s">
        <v>213</v>
      </c>
      <c r="B195" s="142">
        <v>0</v>
      </c>
      <c r="C195" s="142">
        <v>1322348.42</v>
      </c>
      <c r="D195" s="142">
        <v>1322348.42</v>
      </c>
      <c r="E195" s="143"/>
    </row>
    <row r="196" spans="1:5" s="144" customFormat="1" ht="15.75" customHeight="1">
      <c r="A196" s="141" t="s">
        <v>214</v>
      </c>
      <c r="B196" s="142">
        <v>0</v>
      </c>
      <c r="C196" s="142">
        <v>619925.4</v>
      </c>
      <c r="D196" s="142">
        <v>619925.4</v>
      </c>
      <c r="E196" s="143"/>
    </row>
    <row r="197" spans="1:5" s="144" customFormat="1" ht="15.75" customHeight="1">
      <c r="A197" s="141" t="s">
        <v>215</v>
      </c>
      <c r="B197" s="142">
        <v>0</v>
      </c>
      <c r="C197" s="142">
        <v>1358996.88</v>
      </c>
      <c r="D197" s="142">
        <v>1358996.88</v>
      </c>
      <c r="E197" s="143"/>
    </row>
    <row r="198" spans="1:5" s="144" customFormat="1" ht="15.75" customHeight="1">
      <c r="A198" s="141" t="s">
        <v>603</v>
      </c>
      <c r="B198" s="142">
        <v>0</v>
      </c>
      <c r="C198" s="142">
        <v>1178630.14</v>
      </c>
      <c r="D198" s="142">
        <v>1178630.14</v>
      </c>
      <c r="E198" s="143"/>
    </row>
    <row r="199" spans="1:5" s="144" customFormat="1" ht="15.75" customHeight="1">
      <c r="A199" s="141" t="s">
        <v>216</v>
      </c>
      <c r="B199" s="142">
        <v>0</v>
      </c>
      <c r="C199" s="142">
        <v>4253088.19</v>
      </c>
      <c r="D199" s="142">
        <v>4253088.19</v>
      </c>
      <c r="E199" s="143"/>
    </row>
    <row r="200" spans="1:5" s="144" customFormat="1" ht="15.75" customHeight="1">
      <c r="A200" s="141" t="s">
        <v>217</v>
      </c>
      <c r="B200" s="142">
        <v>0</v>
      </c>
      <c r="C200" s="142">
        <v>172333.25</v>
      </c>
      <c r="D200" s="142">
        <v>172333.25</v>
      </c>
      <c r="E200" s="143"/>
    </row>
    <row r="201" spans="1:8" s="20" customFormat="1" ht="15.75" customHeight="1">
      <c r="A201" s="159" t="s">
        <v>154</v>
      </c>
      <c r="B201" s="173">
        <v>0</v>
      </c>
      <c r="C201" s="161">
        <v>294585.98</v>
      </c>
      <c r="D201" s="161">
        <v>294585.98</v>
      </c>
      <c r="E201" s="162" t="s">
        <v>83</v>
      </c>
      <c r="F201" s="222"/>
      <c r="G201" s="170"/>
      <c r="H201" s="170"/>
    </row>
    <row r="202" spans="1:8" s="20" customFormat="1" ht="15.75" customHeight="1">
      <c r="A202" s="159" t="s">
        <v>218</v>
      </c>
      <c r="B202" s="161">
        <v>0</v>
      </c>
      <c r="C202" s="161">
        <v>60933</v>
      </c>
      <c r="D202" s="161">
        <v>60933</v>
      </c>
      <c r="E202" s="162">
        <f>SUM(D202/C202*100)</f>
        <v>100</v>
      </c>
      <c r="F202" s="222"/>
      <c r="G202" s="170"/>
      <c r="H202" s="170"/>
    </row>
    <row r="203" spans="1:5" s="144" customFormat="1" ht="15.75" customHeight="1">
      <c r="A203" s="141" t="s">
        <v>221</v>
      </c>
      <c r="B203" s="142">
        <v>0</v>
      </c>
      <c r="C203" s="142">
        <v>34513</v>
      </c>
      <c r="D203" s="142">
        <v>34513</v>
      </c>
      <c r="E203" s="143"/>
    </row>
    <row r="204" spans="1:5" s="144" customFormat="1" ht="15.75" customHeight="1">
      <c r="A204" s="141" t="s">
        <v>220</v>
      </c>
      <c r="B204" s="142">
        <v>0</v>
      </c>
      <c r="C204" s="142">
        <v>24000</v>
      </c>
      <c r="D204" s="142">
        <v>24000</v>
      </c>
      <c r="E204" s="143"/>
    </row>
    <row r="205" spans="1:5" s="144" customFormat="1" ht="15.75" customHeight="1">
      <c r="A205" s="141" t="s">
        <v>219</v>
      </c>
      <c r="B205" s="142">
        <v>0</v>
      </c>
      <c r="C205" s="142">
        <v>2420</v>
      </c>
      <c r="D205" s="142">
        <v>2420</v>
      </c>
      <c r="E205" s="143"/>
    </row>
    <row r="206" spans="1:8" s="20" customFormat="1" ht="15.75" customHeight="1">
      <c r="A206" s="159" t="s">
        <v>222</v>
      </c>
      <c r="B206" s="161">
        <f>SUM(B207:B217)</f>
        <v>0</v>
      </c>
      <c r="C206" s="161">
        <f>SUM(C207:C217)</f>
        <v>1151802</v>
      </c>
      <c r="D206" s="161">
        <f>SUM(D207:D217)</f>
        <v>1151802</v>
      </c>
      <c r="E206" s="162">
        <f>SUM(D206/C206*100)</f>
        <v>100</v>
      </c>
      <c r="F206" s="222"/>
      <c r="G206" s="170"/>
      <c r="H206" s="170"/>
    </row>
    <row r="207" spans="1:5" s="144" customFormat="1" ht="15.75" customHeight="1">
      <c r="A207" s="141" t="s">
        <v>612</v>
      </c>
      <c r="B207" s="142">
        <v>0</v>
      </c>
      <c r="C207" s="142">
        <v>380000</v>
      </c>
      <c r="D207" s="142">
        <v>380000</v>
      </c>
      <c r="E207" s="143"/>
    </row>
    <row r="208" spans="1:5" s="144" customFormat="1" ht="15.75" customHeight="1">
      <c r="A208" s="141" t="s">
        <v>620</v>
      </c>
      <c r="B208" s="142">
        <v>0</v>
      </c>
      <c r="C208" s="142">
        <v>90700</v>
      </c>
      <c r="D208" s="142">
        <v>90700</v>
      </c>
      <c r="E208" s="143"/>
    </row>
    <row r="209" spans="1:5" s="144" customFormat="1" ht="15.75" customHeight="1">
      <c r="A209" s="141" t="s">
        <v>223</v>
      </c>
      <c r="B209" s="142">
        <v>0</v>
      </c>
      <c r="C209" s="142">
        <v>51497</v>
      </c>
      <c r="D209" s="142">
        <v>51497</v>
      </c>
      <c r="E209" s="143"/>
    </row>
    <row r="210" spans="1:5" s="144" customFormat="1" ht="15.75" customHeight="1">
      <c r="A210" s="141" t="s">
        <v>224</v>
      </c>
      <c r="B210" s="142">
        <v>0</v>
      </c>
      <c r="C210" s="142">
        <v>80000</v>
      </c>
      <c r="D210" s="142">
        <v>80000</v>
      </c>
      <c r="E210" s="143"/>
    </row>
    <row r="211" spans="1:5" s="144" customFormat="1" ht="15.75" customHeight="1">
      <c r="A211" s="141" t="s">
        <v>613</v>
      </c>
      <c r="B211" s="142">
        <v>0</v>
      </c>
      <c r="C211" s="142">
        <v>219640</v>
      </c>
      <c r="D211" s="142">
        <v>219640</v>
      </c>
      <c r="E211" s="143"/>
    </row>
    <row r="212" spans="1:7" s="144" customFormat="1" ht="15.75" customHeight="1">
      <c r="A212" s="141" t="s">
        <v>614</v>
      </c>
      <c r="B212" s="142">
        <v>0</v>
      </c>
      <c r="C212" s="142">
        <v>80000</v>
      </c>
      <c r="D212" s="142">
        <v>80000</v>
      </c>
      <c r="E212" s="143"/>
      <c r="G212" s="217"/>
    </row>
    <row r="213" spans="1:5" s="144" customFormat="1" ht="15.75" customHeight="1">
      <c r="A213" s="141" t="s">
        <v>615</v>
      </c>
      <c r="B213" s="142">
        <v>0</v>
      </c>
      <c r="C213" s="142">
        <v>44500</v>
      </c>
      <c r="D213" s="142">
        <v>44500</v>
      </c>
      <c r="E213" s="143"/>
    </row>
    <row r="214" spans="1:5" s="144" customFormat="1" ht="15.75" customHeight="1">
      <c r="A214" s="141" t="s">
        <v>618</v>
      </c>
      <c r="B214" s="142">
        <v>0</v>
      </c>
      <c r="C214" s="142">
        <v>36000</v>
      </c>
      <c r="D214" s="142">
        <v>36000</v>
      </c>
      <c r="E214" s="143"/>
    </row>
    <row r="215" spans="1:5" s="144" customFormat="1" ht="15.75" customHeight="1">
      <c r="A215" s="141" t="s">
        <v>616</v>
      </c>
      <c r="B215" s="142">
        <v>0</v>
      </c>
      <c r="C215" s="142">
        <v>15000</v>
      </c>
      <c r="D215" s="142">
        <v>15000</v>
      </c>
      <c r="E215" s="143"/>
    </row>
    <row r="216" spans="1:5" s="144" customFormat="1" ht="15.75" customHeight="1">
      <c r="A216" s="141" t="s">
        <v>617</v>
      </c>
      <c r="B216" s="142">
        <v>0</v>
      </c>
      <c r="C216" s="142">
        <v>50000</v>
      </c>
      <c r="D216" s="142">
        <v>50000</v>
      </c>
      <c r="E216" s="143"/>
    </row>
    <row r="217" spans="1:5" s="144" customFormat="1" ht="15.75" customHeight="1">
      <c r="A217" s="141" t="s">
        <v>619</v>
      </c>
      <c r="B217" s="142">
        <v>0</v>
      </c>
      <c r="C217" s="142">
        <v>104465</v>
      </c>
      <c r="D217" s="142">
        <v>104465</v>
      </c>
      <c r="E217" s="143"/>
    </row>
    <row r="218" spans="1:8" s="20" customFormat="1" ht="15.75" customHeight="1">
      <c r="A218" s="159" t="s">
        <v>45</v>
      </c>
      <c r="B218" s="161">
        <f>SUM(B219:B220)</f>
        <v>8100000</v>
      </c>
      <c r="C218" s="161">
        <f>SUM(C219:C220)</f>
        <v>9603413.3</v>
      </c>
      <c r="D218" s="161">
        <f>SUM(D219:D220)</f>
        <v>9603413.3</v>
      </c>
      <c r="E218" s="162">
        <f>SUM(D218/C218*100)</f>
        <v>100</v>
      </c>
      <c r="F218" s="222"/>
      <c r="G218" s="170"/>
      <c r="H218" s="170"/>
    </row>
    <row r="219" spans="1:6" s="144" customFormat="1" ht="15.75" customHeight="1">
      <c r="A219" s="141" t="s">
        <v>621</v>
      </c>
      <c r="B219" s="142">
        <v>8100000</v>
      </c>
      <c r="C219" s="142">
        <v>8100000</v>
      </c>
      <c r="D219" s="142">
        <v>7594126.98</v>
      </c>
      <c r="E219" s="143"/>
      <c r="F219" s="217"/>
    </row>
    <row r="220" spans="1:6" s="144" customFormat="1" ht="15.75" customHeight="1">
      <c r="A220" s="141" t="s">
        <v>622</v>
      </c>
      <c r="B220" s="142">
        <v>0</v>
      </c>
      <c r="C220" s="142">
        <v>1503413.3</v>
      </c>
      <c r="D220" s="142">
        <v>2009286.32</v>
      </c>
      <c r="E220" s="143"/>
      <c r="F220" s="217"/>
    </row>
    <row r="221" spans="1:8" s="20" customFormat="1" ht="15.75" customHeight="1">
      <c r="A221" s="159" t="s">
        <v>225</v>
      </c>
      <c r="B221" s="161">
        <v>0</v>
      </c>
      <c r="C221" s="161">
        <v>0</v>
      </c>
      <c r="D221" s="161">
        <v>242520</v>
      </c>
      <c r="E221" s="162" t="s">
        <v>83</v>
      </c>
      <c r="F221" s="222"/>
      <c r="G221" s="170"/>
      <c r="H221" s="170"/>
    </row>
    <row r="222" spans="1:8" s="20" customFormat="1" ht="15.75" customHeight="1">
      <c r="A222" s="159" t="s">
        <v>46</v>
      </c>
      <c r="B222" s="161">
        <v>0</v>
      </c>
      <c r="C222" s="161">
        <v>0</v>
      </c>
      <c r="D222" s="161">
        <v>280267753.98</v>
      </c>
      <c r="E222" s="162" t="s">
        <v>83</v>
      </c>
      <c r="F222" s="222"/>
      <c r="G222" s="170"/>
      <c r="H222" s="170"/>
    </row>
    <row r="223" spans="1:8" s="20" customFormat="1" ht="15.75" customHeight="1">
      <c r="A223" s="202" t="s">
        <v>111</v>
      </c>
      <c r="B223" s="204">
        <v>0</v>
      </c>
      <c r="C223" s="177">
        <v>0</v>
      </c>
      <c r="D223" s="177">
        <v>1443467.3</v>
      </c>
      <c r="E223" s="207" t="s">
        <v>83</v>
      </c>
      <c r="F223" s="222"/>
      <c r="G223" s="170"/>
      <c r="H223" s="170"/>
    </row>
    <row r="224" spans="1:256" s="20" customFormat="1" ht="15.75" customHeight="1">
      <c r="A224" s="159" t="s">
        <v>226</v>
      </c>
      <c r="B224" s="174">
        <f>SUM(B225:B229)</f>
        <v>0</v>
      </c>
      <c r="C224" s="174">
        <f>SUM(C225:C229)</f>
        <v>1046498.3999999999</v>
      </c>
      <c r="D224" s="161">
        <f>SUM(D225:D229)</f>
        <v>1046498.3999999999</v>
      </c>
      <c r="E224" s="175">
        <f>SUM(D224/C224*100)</f>
        <v>100</v>
      </c>
      <c r="F224" s="222"/>
      <c r="G224" s="170"/>
      <c r="H224" s="170"/>
      <c r="I224" s="200"/>
      <c r="J224" s="200"/>
      <c r="K224" s="200"/>
      <c r="L224" s="218" t="e">
        <f>SUM(K224/J224*100)</f>
        <v>#DIV/0!</v>
      </c>
      <c r="M224" s="162" t="e">
        <f>SUM(L224/K224*100)</f>
        <v>#DIV/0!</v>
      </c>
      <c r="N224" s="162" t="e">
        <f aca="true" t="shared" si="2" ref="N224:BN224">SUM(M224/L224*100)</f>
        <v>#DIV/0!</v>
      </c>
      <c r="O224" s="162" t="e">
        <f t="shared" si="2"/>
        <v>#DIV/0!</v>
      </c>
      <c r="P224" s="162" t="e">
        <f t="shared" si="2"/>
        <v>#DIV/0!</v>
      </c>
      <c r="Q224" s="162" t="e">
        <f t="shared" si="2"/>
        <v>#DIV/0!</v>
      </c>
      <c r="R224" s="162" t="e">
        <f t="shared" si="2"/>
        <v>#DIV/0!</v>
      </c>
      <c r="S224" s="162" t="e">
        <f t="shared" si="2"/>
        <v>#DIV/0!</v>
      </c>
      <c r="T224" s="162" t="e">
        <f t="shared" si="2"/>
        <v>#DIV/0!</v>
      </c>
      <c r="U224" s="162" t="e">
        <f t="shared" si="2"/>
        <v>#DIV/0!</v>
      </c>
      <c r="V224" s="162" t="e">
        <f t="shared" si="2"/>
        <v>#DIV/0!</v>
      </c>
      <c r="W224" s="162" t="e">
        <f t="shared" si="2"/>
        <v>#DIV/0!</v>
      </c>
      <c r="X224" s="162" t="e">
        <f t="shared" si="2"/>
        <v>#DIV/0!</v>
      </c>
      <c r="Y224" s="162" t="e">
        <f t="shared" si="2"/>
        <v>#DIV/0!</v>
      </c>
      <c r="Z224" s="162" t="e">
        <f t="shared" si="2"/>
        <v>#DIV/0!</v>
      </c>
      <c r="AA224" s="162" t="e">
        <f t="shared" si="2"/>
        <v>#DIV/0!</v>
      </c>
      <c r="AB224" s="162" t="e">
        <f t="shared" si="2"/>
        <v>#DIV/0!</v>
      </c>
      <c r="AC224" s="162" t="e">
        <f t="shared" si="2"/>
        <v>#DIV/0!</v>
      </c>
      <c r="AD224" s="162" t="e">
        <f t="shared" si="2"/>
        <v>#DIV/0!</v>
      </c>
      <c r="AE224" s="162" t="e">
        <f t="shared" si="2"/>
        <v>#DIV/0!</v>
      </c>
      <c r="AF224" s="162" t="e">
        <f t="shared" si="2"/>
        <v>#DIV/0!</v>
      </c>
      <c r="AG224" s="162" t="e">
        <f t="shared" si="2"/>
        <v>#DIV/0!</v>
      </c>
      <c r="AH224" s="162" t="e">
        <f t="shared" si="2"/>
        <v>#DIV/0!</v>
      </c>
      <c r="AI224" s="162" t="e">
        <f t="shared" si="2"/>
        <v>#DIV/0!</v>
      </c>
      <c r="AJ224" s="162" t="e">
        <f t="shared" si="2"/>
        <v>#DIV/0!</v>
      </c>
      <c r="AK224" s="162" t="e">
        <f t="shared" si="2"/>
        <v>#DIV/0!</v>
      </c>
      <c r="AL224" s="162" t="e">
        <f t="shared" si="2"/>
        <v>#DIV/0!</v>
      </c>
      <c r="AM224" s="162" t="e">
        <f t="shared" si="2"/>
        <v>#DIV/0!</v>
      </c>
      <c r="AN224" s="162" t="e">
        <f t="shared" si="2"/>
        <v>#DIV/0!</v>
      </c>
      <c r="AO224" s="162" t="e">
        <f t="shared" si="2"/>
        <v>#DIV/0!</v>
      </c>
      <c r="AP224" s="162" t="e">
        <f t="shared" si="2"/>
        <v>#DIV/0!</v>
      </c>
      <c r="AQ224" s="162" t="e">
        <f t="shared" si="2"/>
        <v>#DIV/0!</v>
      </c>
      <c r="AR224" s="162" t="e">
        <f t="shared" si="2"/>
        <v>#DIV/0!</v>
      </c>
      <c r="AS224" s="162" t="e">
        <f t="shared" si="2"/>
        <v>#DIV/0!</v>
      </c>
      <c r="AT224" s="162" t="e">
        <f t="shared" si="2"/>
        <v>#DIV/0!</v>
      </c>
      <c r="AU224" s="162" t="e">
        <f t="shared" si="2"/>
        <v>#DIV/0!</v>
      </c>
      <c r="AV224" s="162" t="e">
        <f t="shared" si="2"/>
        <v>#DIV/0!</v>
      </c>
      <c r="AW224" s="162" t="e">
        <f t="shared" si="2"/>
        <v>#DIV/0!</v>
      </c>
      <c r="AX224" s="162" t="e">
        <f t="shared" si="2"/>
        <v>#DIV/0!</v>
      </c>
      <c r="AY224" s="162" t="e">
        <f t="shared" si="2"/>
        <v>#DIV/0!</v>
      </c>
      <c r="AZ224" s="162" t="e">
        <f t="shared" si="2"/>
        <v>#DIV/0!</v>
      </c>
      <c r="BA224" s="162" t="e">
        <f t="shared" si="2"/>
        <v>#DIV/0!</v>
      </c>
      <c r="BB224" s="162" t="e">
        <f t="shared" si="2"/>
        <v>#DIV/0!</v>
      </c>
      <c r="BC224" s="162" t="e">
        <f t="shared" si="2"/>
        <v>#DIV/0!</v>
      </c>
      <c r="BD224" s="162" t="e">
        <f t="shared" si="2"/>
        <v>#DIV/0!</v>
      </c>
      <c r="BE224" s="162" t="e">
        <f t="shared" si="2"/>
        <v>#DIV/0!</v>
      </c>
      <c r="BF224" s="162" t="e">
        <f t="shared" si="2"/>
        <v>#DIV/0!</v>
      </c>
      <c r="BG224" s="162" t="e">
        <f t="shared" si="2"/>
        <v>#DIV/0!</v>
      </c>
      <c r="BH224" s="162" t="e">
        <f t="shared" si="2"/>
        <v>#DIV/0!</v>
      </c>
      <c r="BI224" s="162" t="e">
        <f t="shared" si="2"/>
        <v>#DIV/0!</v>
      </c>
      <c r="BJ224" s="162" t="e">
        <f t="shared" si="2"/>
        <v>#DIV/0!</v>
      </c>
      <c r="BK224" s="162" t="e">
        <f t="shared" si="2"/>
        <v>#DIV/0!</v>
      </c>
      <c r="BL224" s="162" t="e">
        <f t="shared" si="2"/>
        <v>#DIV/0!</v>
      </c>
      <c r="BM224" s="162" t="e">
        <f t="shared" si="2"/>
        <v>#DIV/0!</v>
      </c>
      <c r="BN224" s="162" t="e">
        <f t="shared" si="2"/>
        <v>#DIV/0!</v>
      </c>
      <c r="BO224" s="162" t="e">
        <f aca="true" t="shared" si="3" ref="BO224:DZ224">SUM(BN224/BM224*100)</f>
        <v>#DIV/0!</v>
      </c>
      <c r="BP224" s="162" t="e">
        <f t="shared" si="3"/>
        <v>#DIV/0!</v>
      </c>
      <c r="BQ224" s="162" t="e">
        <f t="shared" si="3"/>
        <v>#DIV/0!</v>
      </c>
      <c r="BR224" s="162" t="e">
        <f t="shared" si="3"/>
        <v>#DIV/0!</v>
      </c>
      <c r="BS224" s="162" t="e">
        <f t="shared" si="3"/>
        <v>#DIV/0!</v>
      </c>
      <c r="BT224" s="162" t="e">
        <f t="shared" si="3"/>
        <v>#DIV/0!</v>
      </c>
      <c r="BU224" s="162" t="e">
        <f t="shared" si="3"/>
        <v>#DIV/0!</v>
      </c>
      <c r="BV224" s="162" t="e">
        <f t="shared" si="3"/>
        <v>#DIV/0!</v>
      </c>
      <c r="BW224" s="162" t="e">
        <f t="shared" si="3"/>
        <v>#DIV/0!</v>
      </c>
      <c r="BX224" s="162" t="e">
        <f t="shared" si="3"/>
        <v>#DIV/0!</v>
      </c>
      <c r="BY224" s="162" t="e">
        <f t="shared" si="3"/>
        <v>#DIV/0!</v>
      </c>
      <c r="BZ224" s="162" t="e">
        <f t="shared" si="3"/>
        <v>#DIV/0!</v>
      </c>
      <c r="CA224" s="162" t="e">
        <f t="shared" si="3"/>
        <v>#DIV/0!</v>
      </c>
      <c r="CB224" s="162" t="e">
        <f t="shared" si="3"/>
        <v>#DIV/0!</v>
      </c>
      <c r="CC224" s="162" t="e">
        <f t="shared" si="3"/>
        <v>#DIV/0!</v>
      </c>
      <c r="CD224" s="162" t="e">
        <f t="shared" si="3"/>
        <v>#DIV/0!</v>
      </c>
      <c r="CE224" s="162" t="e">
        <f t="shared" si="3"/>
        <v>#DIV/0!</v>
      </c>
      <c r="CF224" s="162" t="e">
        <f t="shared" si="3"/>
        <v>#DIV/0!</v>
      </c>
      <c r="CG224" s="162" t="e">
        <f t="shared" si="3"/>
        <v>#DIV/0!</v>
      </c>
      <c r="CH224" s="162" t="e">
        <f t="shared" si="3"/>
        <v>#DIV/0!</v>
      </c>
      <c r="CI224" s="162" t="e">
        <f t="shared" si="3"/>
        <v>#DIV/0!</v>
      </c>
      <c r="CJ224" s="162" t="e">
        <f t="shared" si="3"/>
        <v>#DIV/0!</v>
      </c>
      <c r="CK224" s="162" t="e">
        <f t="shared" si="3"/>
        <v>#DIV/0!</v>
      </c>
      <c r="CL224" s="162" t="e">
        <f t="shared" si="3"/>
        <v>#DIV/0!</v>
      </c>
      <c r="CM224" s="162" t="e">
        <f t="shared" si="3"/>
        <v>#DIV/0!</v>
      </c>
      <c r="CN224" s="162" t="e">
        <f t="shared" si="3"/>
        <v>#DIV/0!</v>
      </c>
      <c r="CO224" s="162" t="e">
        <f t="shared" si="3"/>
        <v>#DIV/0!</v>
      </c>
      <c r="CP224" s="162" t="e">
        <f t="shared" si="3"/>
        <v>#DIV/0!</v>
      </c>
      <c r="CQ224" s="162" t="e">
        <f t="shared" si="3"/>
        <v>#DIV/0!</v>
      </c>
      <c r="CR224" s="162" t="e">
        <f t="shared" si="3"/>
        <v>#DIV/0!</v>
      </c>
      <c r="CS224" s="162" t="e">
        <f t="shared" si="3"/>
        <v>#DIV/0!</v>
      </c>
      <c r="CT224" s="162" t="e">
        <f t="shared" si="3"/>
        <v>#DIV/0!</v>
      </c>
      <c r="CU224" s="162" t="e">
        <f t="shared" si="3"/>
        <v>#DIV/0!</v>
      </c>
      <c r="CV224" s="162" t="e">
        <f t="shared" si="3"/>
        <v>#DIV/0!</v>
      </c>
      <c r="CW224" s="162" t="e">
        <f t="shared" si="3"/>
        <v>#DIV/0!</v>
      </c>
      <c r="CX224" s="162" t="e">
        <f t="shared" si="3"/>
        <v>#DIV/0!</v>
      </c>
      <c r="CY224" s="162" t="e">
        <f t="shared" si="3"/>
        <v>#DIV/0!</v>
      </c>
      <c r="CZ224" s="162" t="e">
        <f t="shared" si="3"/>
        <v>#DIV/0!</v>
      </c>
      <c r="DA224" s="162" t="e">
        <f t="shared" si="3"/>
        <v>#DIV/0!</v>
      </c>
      <c r="DB224" s="162" t="e">
        <f t="shared" si="3"/>
        <v>#DIV/0!</v>
      </c>
      <c r="DC224" s="162" t="e">
        <f t="shared" si="3"/>
        <v>#DIV/0!</v>
      </c>
      <c r="DD224" s="162" t="e">
        <f t="shared" si="3"/>
        <v>#DIV/0!</v>
      </c>
      <c r="DE224" s="162" t="e">
        <f t="shared" si="3"/>
        <v>#DIV/0!</v>
      </c>
      <c r="DF224" s="162" t="e">
        <f t="shared" si="3"/>
        <v>#DIV/0!</v>
      </c>
      <c r="DG224" s="162" t="e">
        <f t="shared" si="3"/>
        <v>#DIV/0!</v>
      </c>
      <c r="DH224" s="162" t="e">
        <f t="shared" si="3"/>
        <v>#DIV/0!</v>
      </c>
      <c r="DI224" s="162" t="e">
        <f t="shared" si="3"/>
        <v>#DIV/0!</v>
      </c>
      <c r="DJ224" s="162" t="e">
        <f t="shared" si="3"/>
        <v>#DIV/0!</v>
      </c>
      <c r="DK224" s="162" t="e">
        <f t="shared" si="3"/>
        <v>#DIV/0!</v>
      </c>
      <c r="DL224" s="162" t="e">
        <f t="shared" si="3"/>
        <v>#DIV/0!</v>
      </c>
      <c r="DM224" s="162" t="e">
        <f t="shared" si="3"/>
        <v>#DIV/0!</v>
      </c>
      <c r="DN224" s="162" t="e">
        <f t="shared" si="3"/>
        <v>#DIV/0!</v>
      </c>
      <c r="DO224" s="162" t="e">
        <f t="shared" si="3"/>
        <v>#DIV/0!</v>
      </c>
      <c r="DP224" s="162" t="e">
        <f t="shared" si="3"/>
        <v>#DIV/0!</v>
      </c>
      <c r="DQ224" s="162" t="e">
        <f t="shared" si="3"/>
        <v>#DIV/0!</v>
      </c>
      <c r="DR224" s="162" t="e">
        <f t="shared" si="3"/>
        <v>#DIV/0!</v>
      </c>
      <c r="DS224" s="162" t="e">
        <f t="shared" si="3"/>
        <v>#DIV/0!</v>
      </c>
      <c r="DT224" s="162" t="e">
        <f t="shared" si="3"/>
        <v>#DIV/0!</v>
      </c>
      <c r="DU224" s="162" t="e">
        <f t="shared" si="3"/>
        <v>#DIV/0!</v>
      </c>
      <c r="DV224" s="162" t="e">
        <f t="shared" si="3"/>
        <v>#DIV/0!</v>
      </c>
      <c r="DW224" s="162" t="e">
        <f t="shared" si="3"/>
        <v>#DIV/0!</v>
      </c>
      <c r="DX224" s="162" t="e">
        <f t="shared" si="3"/>
        <v>#DIV/0!</v>
      </c>
      <c r="DY224" s="162" t="e">
        <f t="shared" si="3"/>
        <v>#DIV/0!</v>
      </c>
      <c r="DZ224" s="162" t="e">
        <f t="shared" si="3"/>
        <v>#DIV/0!</v>
      </c>
      <c r="EA224" s="162" t="e">
        <f aca="true" t="shared" si="4" ref="EA224:GL224">SUM(DZ224/DY224*100)</f>
        <v>#DIV/0!</v>
      </c>
      <c r="EB224" s="162" t="e">
        <f t="shared" si="4"/>
        <v>#DIV/0!</v>
      </c>
      <c r="EC224" s="162" t="e">
        <f t="shared" si="4"/>
        <v>#DIV/0!</v>
      </c>
      <c r="ED224" s="162" t="e">
        <f t="shared" si="4"/>
        <v>#DIV/0!</v>
      </c>
      <c r="EE224" s="162" t="e">
        <f t="shared" si="4"/>
        <v>#DIV/0!</v>
      </c>
      <c r="EF224" s="162" t="e">
        <f t="shared" si="4"/>
        <v>#DIV/0!</v>
      </c>
      <c r="EG224" s="162" t="e">
        <f t="shared" si="4"/>
        <v>#DIV/0!</v>
      </c>
      <c r="EH224" s="162" t="e">
        <f t="shared" si="4"/>
        <v>#DIV/0!</v>
      </c>
      <c r="EI224" s="162" t="e">
        <f t="shared" si="4"/>
        <v>#DIV/0!</v>
      </c>
      <c r="EJ224" s="162" t="e">
        <f t="shared" si="4"/>
        <v>#DIV/0!</v>
      </c>
      <c r="EK224" s="162" t="e">
        <f t="shared" si="4"/>
        <v>#DIV/0!</v>
      </c>
      <c r="EL224" s="162" t="e">
        <f t="shared" si="4"/>
        <v>#DIV/0!</v>
      </c>
      <c r="EM224" s="162" t="e">
        <f t="shared" si="4"/>
        <v>#DIV/0!</v>
      </c>
      <c r="EN224" s="162" t="e">
        <f t="shared" si="4"/>
        <v>#DIV/0!</v>
      </c>
      <c r="EO224" s="162" t="e">
        <f t="shared" si="4"/>
        <v>#DIV/0!</v>
      </c>
      <c r="EP224" s="162" t="e">
        <f t="shared" si="4"/>
        <v>#DIV/0!</v>
      </c>
      <c r="EQ224" s="162" t="e">
        <f t="shared" si="4"/>
        <v>#DIV/0!</v>
      </c>
      <c r="ER224" s="162" t="e">
        <f t="shared" si="4"/>
        <v>#DIV/0!</v>
      </c>
      <c r="ES224" s="162" t="e">
        <f t="shared" si="4"/>
        <v>#DIV/0!</v>
      </c>
      <c r="ET224" s="162" t="e">
        <f t="shared" si="4"/>
        <v>#DIV/0!</v>
      </c>
      <c r="EU224" s="162" t="e">
        <f t="shared" si="4"/>
        <v>#DIV/0!</v>
      </c>
      <c r="EV224" s="162" t="e">
        <f t="shared" si="4"/>
        <v>#DIV/0!</v>
      </c>
      <c r="EW224" s="162" t="e">
        <f t="shared" si="4"/>
        <v>#DIV/0!</v>
      </c>
      <c r="EX224" s="162" t="e">
        <f t="shared" si="4"/>
        <v>#DIV/0!</v>
      </c>
      <c r="EY224" s="162" t="e">
        <f t="shared" si="4"/>
        <v>#DIV/0!</v>
      </c>
      <c r="EZ224" s="162" t="e">
        <f t="shared" si="4"/>
        <v>#DIV/0!</v>
      </c>
      <c r="FA224" s="162" t="e">
        <f t="shared" si="4"/>
        <v>#DIV/0!</v>
      </c>
      <c r="FB224" s="162" t="e">
        <f t="shared" si="4"/>
        <v>#DIV/0!</v>
      </c>
      <c r="FC224" s="162" t="e">
        <f t="shared" si="4"/>
        <v>#DIV/0!</v>
      </c>
      <c r="FD224" s="162" t="e">
        <f t="shared" si="4"/>
        <v>#DIV/0!</v>
      </c>
      <c r="FE224" s="162" t="e">
        <f t="shared" si="4"/>
        <v>#DIV/0!</v>
      </c>
      <c r="FF224" s="162" t="e">
        <f t="shared" si="4"/>
        <v>#DIV/0!</v>
      </c>
      <c r="FG224" s="162" t="e">
        <f t="shared" si="4"/>
        <v>#DIV/0!</v>
      </c>
      <c r="FH224" s="162" t="e">
        <f t="shared" si="4"/>
        <v>#DIV/0!</v>
      </c>
      <c r="FI224" s="162" t="e">
        <f t="shared" si="4"/>
        <v>#DIV/0!</v>
      </c>
      <c r="FJ224" s="162" t="e">
        <f t="shared" si="4"/>
        <v>#DIV/0!</v>
      </c>
      <c r="FK224" s="162" t="e">
        <f t="shared" si="4"/>
        <v>#DIV/0!</v>
      </c>
      <c r="FL224" s="162" t="e">
        <f t="shared" si="4"/>
        <v>#DIV/0!</v>
      </c>
      <c r="FM224" s="162" t="e">
        <f t="shared" si="4"/>
        <v>#DIV/0!</v>
      </c>
      <c r="FN224" s="162" t="e">
        <f t="shared" si="4"/>
        <v>#DIV/0!</v>
      </c>
      <c r="FO224" s="162" t="e">
        <f t="shared" si="4"/>
        <v>#DIV/0!</v>
      </c>
      <c r="FP224" s="162" t="e">
        <f t="shared" si="4"/>
        <v>#DIV/0!</v>
      </c>
      <c r="FQ224" s="162" t="e">
        <f t="shared" si="4"/>
        <v>#DIV/0!</v>
      </c>
      <c r="FR224" s="162" t="e">
        <f t="shared" si="4"/>
        <v>#DIV/0!</v>
      </c>
      <c r="FS224" s="162" t="e">
        <f t="shared" si="4"/>
        <v>#DIV/0!</v>
      </c>
      <c r="FT224" s="162" t="e">
        <f t="shared" si="4"/>
        <v>#DIV/0!</v>
      </c>
      <c r="FU224" s="162" t="e">
        <f t="shared" si="4"/>
        <v>#DIV/0!</v>
      </c>
      <c r="FV224" s="162" t="e">
        <f t="shared" si="4"/>
        <v>#DIV/0!</v>
      </c>
      <c r="FW224" s="162" t="e">
        <f t="shared" si="4"/>
        <v>#DIV/0!</v>
      </c>
      <c r="FX224" s="162" t="e">
        <f t="shared" si="4"/>
        <v>#DIV/0!</v>
      </c>
      <c r="FY224" s="162" t="e">
        <f t="shared" si="4"/>
        <v>#DIV/0!</v>
      </c>
      <c r="FZ224" s="162" t="e">
        <f t="shared" si="4"/>
        <v>#DIV/0!</v>
      </c>
      <c r="GA224" s="162" t="e">
        <f t="shared" si="4"/>
        <v>#DIV/0!</v>
      </c>
      <c r="GB224" s="162" t="e">
        <f t="shared" si="4"/>
        <v>#DIV/0!</v>
      </c>
      <c r="GC224" s="162" t="e">
        <f t="shared" si="4"/>
        <v>#DIV/0!</v>
      </c>
      <c r="GD224" s="162" t="e">
        <f t="shared" si="4"/>
        <v>#DIV/0!</v>
      </c>
      <c r="GE224" s="162" t="e">
        <f t="shared" si="4"/>
        <v>#DIV/0!</v>
      </c>
      <c r="GF224" s="162" t="e">
        <f t="shared" si="4"/>
        <v>#DIV/0!</v>
      </c>
      <c r="GG224" s="162" t="e">
        <f t="shared" si="4"/>
        <v>#DIV/0!</v>
      </c>
      <c r="GH224" s="162" t="e">
        <f t="shared" si="4"/>
        <v>#DIV/0!</v>
      </c>
      <c r="GI224" s="162" t="e">
        <f t="shared" si="4"/>
        <v>#DIV/0!</v>
      </c>
      <c r="GJ224" s="162" t="e">
        <f t="shared" si="4"/>
        <v>#DIV/0!</v>
      </c>
      <c r="GK224" s="162" t="e">
        <f t="shared" si="4"/>
        <v>#DIV/0!</v>
      </c>
      <c r="GL224" s="162" t="e">
        <f t="shared" si="4"/>
        <v>#DIV/0!</v>
      </c>
      <c r="GM224" s="162" t="e">
        <f aca="true" t="shared" si="5" ref="GM224:IV224">SUM(GL224/GK224*100)</f>
        <v>#DIV/0!</v>
      </c>
      <c r="GN224" s="162" t="e">
        <f t="shared" si="5"/>
        <v>#DIV/0!</v>
      </c>
      <c r="GO224" s="162" t="e">
        <f t="shared" si="5"/>
        <v>#DIV/0!</v>
      </c>
      <c r="GP224" s="162" t="e">
        <f t="shared" si="5"/>
        <v>#DIV/0!</v>
      </c>
      <c r="GQ224" s="162" t="e">
        <f t="shared" si="5"/>
        <v>#DIV/0!</v>
      </c>
      <c r="GR224" s="162" t="e">
        <f t="shared" si="5"/>
        <v>#DIV/0!</v>
      </c>
      <c r="GS224" s="162" t="e">
        <f t="shared" si="5"/>
        <v>#DIV/0!</v>
      </c>
      <c r="GT224" s="162" t="e">
        <f t="shared" si="5"/>
        <v>#DIV/0!</v>
      </c>
      <c r="GU224" s="162" t="e">
        <f t="shared" si="5"/>
        <v>#DIV/0!</v>
      </c>
      <c r="GV224" s="162" t="e">
        <f t="shared" si="5"/>
        <v>#DIV/0!</v>
      </c>
      <c r="GW224" s="162" t="e">
        <f t="shared" si="5"/>
        <v>#DIV/0!</v>
      </c>
      <c r="GX224" s="162" t="e">
        <f t="shared" si="5"/>
        <v>#DIV/0!</v>
      </c>
      <c r="GY224" s="162" t="e">
        <f t="shared" si="5"/>
        <v>#DIV/0!</v>
      </c>
      <c r="GZ224" s="162" t="e">
        <f t="shared" si="5"/>
        <v>#DIV/0!</v>
      </c>
      <c r="HA224" s="162" t="e">
        <f t="shared" si="5"/>
        <v>#DIV/0!</v>
      </c>
      <c r="HB224" s="162" t="e">
        <f t="shared" si="5"/>
        <v>#DIV/0!</v>
      </c>
      <c r="HC224" s="162" t="e">
        <f t="shared" si="5"/>
        <v>#DIV/0!</v>
      </c>
      <c r="HD224" s="162" t="e">
        <f t="shared" si="5"/>
        <v>#DIV/0!</v>
      </c>
      <c r="HE224" s="162" t="e">
        <f t="shared" si="5"/>
        <v>#DIV/0!</v>
      </c>
      <c r="HF224" s="162" t="e">
        <f t="shared" si="5"/>
        <v>#DIV/0!</v>
      </c>
      <c r="HG224" s="162" t="e">
        <f t="shared" si="5"/>
        <v>#DIV/0!</v>
      </c>
      <c r="HH224" s="162" t="e">
        <f t="shared" si="5"/>
        <v>#DIV/0!</v>
      </c>
      <c r="HI224" s="162" t="e">
        <f t="shared" si="5"/>
        <v>#DIV/0!</v>
      </c>
      <c r="HJ224" s="162" t="e">
        <f t="shared" si="5"/>
        <v>#DIV/0!</v>
      </c>
      <c r="HK224" s="162" t="e">
        <f t="shared" si="5"/>
        <v>#DIV/0!</v>
      </c>
      <c r="HL224" s="162" t="e">
        <f t="shared" si="5"/>
        <v>#DIV/0!</v>
      </c>
      <c r="HM224" s="162" t="e">
        <f t="shared" si="5"/>
        <v>#DIV/0!</v>
      </c>
      <c r="HN224" s="162" t="e">
        <f t="shared" si="5"/>
        <v>#DIV/0!</v>
      </c>
      <c r="HO224" s="162" t="e">
        <f t="shared" si="5"/>
        <v>#DIV/0!</v>
      </c>
      <c r="HP224" s="162" t="e">
        <f t="shared" si="5"/>
        <v>#DIV/0!</v>
      </c>
      <c r="HQ224" s="162" t="e">
        <f t="shared" si="5"/>
        <v>#DIV/0!</v>
      </c>
      <c r="HR224" s="162" t="e">
        <f t="shared" si="5"/>
        <v>#DIV/0!</v>
      </c>
      <c r="HS224" s="162" t="e">
        <f t="shared" si="5"/>
        <v>#DIV/0!</v>
      </c>
      <c r="HT224" s="162" t="e">
        <f t="shared" si="5"/>
        <v>#DIV/0!</v>
      </c>
      <c r="HU224" s="162" t="e">
        <f t="shared" si="5"/>
        <v>#DIV/0!</v>
      </c>
      <c r="HV224" s="162" t="e">
        <f t="shared" si="5"/>
        <v>#DIV/0!</v>
      </c>
      <c r="HW224" s="162" t="e">
        <f t="shared" si="5"/>
        <v>#DIV/0!</v>
      </c>
      <c r="HX224" s="162" t="e">
        <f t="shared" si="5"/>
        <v>#DIV/0!</v>
      </c>
      <c r="HY224" s="162" t="e">
        <f t="shared" si="5"/>
        <v>#DIV/0!</v>
      </c>
      <c r="HZ224" s="162" t="e">
        <f t="shared" si="5"/>
        <v>#DIV/0!</v>
      </c>
      <c r="IA224" s="162" t="e">
        <f t="shared" si="5"/>
        <v>#DIV/0!</v>
      </c>
      <c r="IB224" s="162" t="e">
        <f t="shared" si="5"/>
        <v>#DIV/0!</v>
      </c>
      <c r="IC224" s="162" t="e">
        <f t="shared" si="5"/>
        <v>#DIV/0!</v>
      </c>
      <c r="ID224" s="162" t="e">
        <f t="shared" si="5"/>
        <v>#DIV/0!</v>
      </c>
      <c r="IE224" s="162" t="e">
        <f t="shared" si="5"/>
        <v>#DIV/0!</v>
      </c>
      <c r="IF224" s="162" t="e">
        <f t="shared" si="5"/>
        <v>#DIV/0!</v>
      </c>
      <c r="IG224" s="162" t="e">
        <f t="shared" si="5"/>
        <v>#DIV/0!</v>
      </c>
      <c r="IH224" s="162" t="e">
        <f t="shared" si="5"/>
        <v>#DIV/0!</v>
      </c>
      <c r="II224" s="162" t="e">
        <f t="shared" si="5"/>
        <v>#DIV/0!</v>
      </c>
      <c r="IJ224" s="162" t="e">
        <f t="shared" si="5"/>
        <v>#DIV/0!</v>
      </c>
      <c r="IK224" s="162" t="e">
        <f t="shared" si="5"/>
        <v>#DIV/0!</v>
      </c>
      <c r="IL224" s="162" t="e">
        <f t="shared" si="5"/>
        <v>#DIV/0!</v>
      </c>
      <c r="IM224" s="162" t="e">
        <f t="shared" si="5"/>
        <v>#DIV/0!</v>
      </c>
      <c r="IN224" s="162" t="e">
        <f t="shared" si="5"/>
        <v>#DIV/0!</v>
      </c>
      <c r="IO224" s="162" t="e">
        <f t="shared" si="5"/>
        <v>#DIV/0!</v>
      </c>
      <c r="IP224" s="162" t="e">
        <f t="shared" si="5"/>
        <v>#DIV/0!</v>
      </c>
      <c r="IQ224" s="162" t="e">
        <f t="shared" si="5"/>
        <v>#DIV/0!</v>
      </c>
      <c r="IR224" s="162" t="e">
        <f t="shared" si="5"/>
        <v>#DIV/0!</v>
      </c>
      <c r="IS224" s="162" t="e">
        <f t="shared" si="5"/>
        <v>#DIV/0!</v>
      </c>
      <c r="IT224" s="162" t="e">
        <f t="shared" si="5"/>
        <v>#DIV/0!</v>
      </c>
      <c r="IU224" s="162" t="e">
        <f t="shared" si="5"/>
        <v>#DIV/0!</v>
      </c>
      <c r="IV224" s="162" t="e">
        <f t="shared" si="5"/>
        <v>#DIV/0!</v>
      </c>
    </row>
    <row r="225" spans="1:5" s="144" customFormat="1" ht="15.75" customHeight="1">
      <c r="A225" s="198" t="s">
        <v>623</v>
      </c>
      <c r="B225" s="219">
        <v>0</v>
      </c>
      <c r="C225" s="219">
        <v>611030.75</v>
      </c>
      <c r="D225" s="219">
        <v>611030.75</v>
      </c>
      <c r="E225" s="143"/>
    </row>
    <row r="226" spans="1:5" s="144" customFormat="1" ht="15.75" customHeight="1">
      <c r="A226" s="141" t="s">
        <v>604</v>
      </c>
      <c r="B226" s="148">
        <v>0</v>
      </c>
      <c r="C226" s="148">
        <v>137382.5</v>
      </c>
      <c r="D226" s="148">
        <v>137382.5</v>
      </c>
      <c r="E226" s="143"/>
    </row>
    <row r="227" spans="1:5" s="144" customFormat="1" ht="15.75" customHeight="1">
      <c r="A227" s="141" t="s">
        <v>624</v>
      </c>
      <c r="B227" s="148">
        <v>0</v>
      </c>
      <c r="C227" s="148">
        <v>69067.85</v>
      </c>
      <c r="D227" s="148">
        <v>69067.85</v>
      </c>
      <c r="E227" s="143"/>
    </row>
    <row r="228" spans="1:5" s="144" customFormat="1" ht="15.75" customHeight="1">
      <c r="A228" s="141" t="s">
        <v>625</v>
      </c>
      <c r="B228" s="148">
        <v>0</v>
      </c>
      <c r="C228" s="148">
        <v>160792.3</v>
      </c>
      <c r="D228" s="148">
        <v>160792.3</v>
      </c>
      <c r="E228" s="143"/>
    </row>
    <row r="229" spans="1:5" s="144" customFormat="1" ht="15.75" customHeight="1">
      <c r="A229" s="145" t="s">
        <v>626</v>
      </c>
      <c r="B229" s="148">
        <v>0</v>
      </c>
      <c r="C229" s="148">
        <v>68225</v>
      </c>
      <c r="D229" s="148">
        <v>68225</v>
      </c>
      <c r="E229" s="143"/>
    </row>
    <row r="230" spans="1:8" s="144" customFormat="1" ht="15.75" customHeight="1">
      <c r="A230" s="221" t="s">
        <v>627</v>
      </c>
      <c r="B230" s="204">
        <f>SUM(B231:B237)</f>
        <v>0</v>
      </c>
      <c r="C230" s="204">
        <f>SUM(C231:C237)</f>
        <v>18791513.33</v>
      </c>
      <c r="D230" s="204">
        <f>SUM(D231:D237)</f>
        <v>18791513.33</v>
      </c>
      <c r="E230" s="162"/>
      <c r="F230" s="222"/>
      <c r="G230" s="170"/>
      <c r="H230" s="170"/>
    </row>
    <row r="231" spans="1:5" s="144" customFormat="1" ht="15.75" customHeight="1">
      <c r="A231" s="141" t="s">
        <v>213</v>
      </c>
      <c r="B231" s="146">
        <v>0</v>
      </c>
      <c r="C231" s="196">
        <v>651040.5</v>
      </c>
      <c r="D231" s="196">
        <v>651040.5</v>
      </c>
      <c r="E231" s="143"/>
    </row>
    <row r="232" spans="1:5" s="144" customFormat="1" ht="15.75" customHeight="1">
      <c r="A232" s="220" t="s">
        <v>623</v>
      </c>
      <c r="B232" s="146">
        <v>0</v>
      </c>
      <c r="C232" s="196">
        <v>10387522.75</v>
      </c>
      <c r="D232" s="196">
        <v>10387522.75</v>
      </c>
      <c r="E232" s="143"/>
    </row>
    <row r="233" spans="1:5" s="144" customFormat="1" ht="15.75" customHeight="1">
      <c r="A233" s="220" t="s">
        <v>604</v>
      </c>
      <c r="B233" s="146">
        <v>0</v>
      </c>
      <c r="C233" s="196">
        <v>2335502.5</v>
      </c>
      <c r="D233" s="196">
        <v>2335502.5</v>
      </c>
      <c r="E233" s="143"/>
    </row>
    <row r="234" spans="1:5" s="144" customFormat="1" ht="15.75" customHeight="1">
      <c r="A234" s="220" t="s">
        <v>624</v>
      </c>
      <c r="B234" s="146">
        <v>0</v>
      </c>
      <c r="C234" s="196">
        <v>1174153.45</v>
      </c>
      <c r="D234" s="196">
        <v>1174153.45</v>
      </c>
      <c r="E234" s="143"/>
    </row>
    <row r="235" spans="1:5" s="144" customFormat="1" ht="15.75" customHeight="1">
      <c r="A235" s="220" t="s">
        <v>625</v>
      </c>
      <c r="B235" s="146">
        <v>0</v>
      </c>
      <c r="C235" s="196">
        <v>2733469.13</v>
      </c>
      <c r="D235" s="196">
        <v>2733469.13</v>
      </c>
      <c r="E235" s="143"/>
    </row>
    <row r="236" spans="1:5" s="144" customFormat="1" ht="15.75" customHeight="1">
      <c r="A236" s="220" t="s">
        <v>626</v>
      </c>
      <c r="B236" s="146">
        <v>0</v>
      </c>
      <c r="C236" s="196">
        <v>1159825</v>
      </c>
      <c r="D236" s="196">
        <v>1159825</v>
      </c>
      <c r="E236" s="143"/>
    </row>
    <row r="237" spans="1:5" s="144" customFormat="1" ht="15.75" customHeight="1">
      <c r="A237" s="220" t="s">
        <v>628</v>
      </c>
      <c r="B237" s="142">
        <v>0</v>
      </c>
      <c r="C237" s="196">
        <v>350000</v>
      </c>
      <c r="D237" s="196">
        <v>350000</v>
      </c>
      <c r="E237" s="143"/>
    </row>
    <row r="238" spans="1:8" s="20" customFormat="1" ht="15.75" customHeight="1">
      <c r="A238" s="176" t="s">
        <v>227</v>
      </c>
      <c r="B238" s="177">
        <f>SUM(B239:B243)</f>
        <v>0</v>
      </c>
      <c r="C238" s="177">
        <f>SUM(C239:C243)</f>
        <v>1212226</v>
      </c>
      <c r="D238" s="177">
        <f>SUM(D239:D243)</f>
        <v>1212226</v>
      </c>
      <c r="E238" s="162">
        <f>SUM(D238/C238*100)</f>
        <v>100</v>
      </c>
      <c r="F238" s="222"/>
      <c r="G238" s="170"/>
      <c r="H238" s="170"/>
    </row>
    <row r="239" spans="1:5" s="144" customFormat="1" ht="15.75" customHeight="1">
      <c r="A239" s="141" t="s">
        <v>223</v>
      </c>
      <c r="B239" s="142">
        <v>0</v>
      </c>
      <c r="C239" s="142">
        <v>48503</v>
      </c>
      <c r="D239" s="142">
        <v>48503</v>
      </c>
      <c r="E239" s="143"/>
    </row>
    <row r="240" spans="1:5" s="144" customFormat="1" ht="15.75" customHeight="1">
      <c r="A240" s="141" t="s">
        <v>228</v>
      </c>
      <c r="B240" s="142">
        <v>0</v>
      </c>
      <c r="C240" s="142">
        <v>59909</v>
      </c>
      <c r="D240" s="142">
        <v>59909</v>
      </c>
      <c r="E240" s="143"/>
    </row>
    <row r="241" spans="1:5" s="144" customFormat="1" ht="15.75" customHeight="1">
      <c r="A241" s="141" t="s">
        <v>229</v>
      </c>
      <c r="B241" s="142">
        <v>0</v>
      </c>
      <c r="C241" s="142">
        <v>90000</v>
      </c>
      <c r="D241" s="142">
        <v>90000</v>
      </c>
      <c r="E241" s="143"/>
    </row>
    <row r="242" spans="1:5" s="144" customFormat="1" ht="15.75" customHeight="1">
      <c r="A242" s="145" t="s">
        <v>629</v>
      </c>
      <c r="B242" s="146">
        <v>0</v>
      </c>
      <c r="C242" s="146">
        <v>1000000</v>
      </c>
      <c r="D242" s="146">
        <v>1000000</v>
      </c>
      <c r="E242" s="147"/>
    </row>
    <row r="243" spans="1:5" s="144" customFormat="1" ht="15.75" customHeight="1">
      <c r="A243" s="145" t="s">
        <v>619</v>
      </c>
      <c r="B243" s="146">
        <v>0</v>
      </c>
      <c r="C243" s="146">
        <v>13814</v>
      </c>
      <c r="D243" s="146">
        <v>13814</v>
      </c>
      <c r="E243" s="197"/>
    </row>
    <row r="244" spans="1:5" s="144" customFormat="1" ht="15.75" customHeight="1" thickBot="1">
      <c r="A244" s="149"/>
      <c r="B244" s="150"/>
      <c r="C244" s="150"/>
      <c r="D244" s="150"/>
      <c r="E244" s="151"/>
    </row>
    <row r="245" spans="1:8" s="10" customFormat="1" ht="15.75" customHeight="1">
      <c r="A245" s="62" t="s">
        <v>96</v>
      </c>
      <c r="B245" s="134">
        <v>30717800</v>
      </c>
      <c r="C245" s="134">
        <v>70388089.85</v>
      </c>
      <c r="D245" s="134">
        <v>352341831.13</v>
      </c>
      <c r="E245" s="46">
        <f>SUM(D245/C245*100)</f>
        <v>500.57024118832516</v>
      </c>
      <c r="F245" s="167"/>
      <c r="G245" s="167"/>
      <c r="H245" s="167"/>
    </row>
    <row r="246" spans="1:8" s="10" customFormat="1" ht="15.75" customHeight="1" thickBot="1">
      <c r="A246" s="98" t="s">
        <v>126</v>
      </c>
      <c r="B246" s="8">
        <v>0</v>
      </c>
      <c r="C246" s="99">
        <v>0</v>
      </c>
      <c r="D246" s="99">
        <f>SUM(D221:D223)</f>
        <v>281953741.28000003</v>
      </c>
      <c r="E246" s="178" t="s">
        <v>83</v>
      </c>
      <c r="F246" s="18"/>
      <c r="G246" s="18"/>
      <c r="H246" s="18"/>
    </row>
    <row r="247" spans="1:5" ht="15.75" customHeight="1" thickBot="1">
      <c r="A247" s="94" t="s">
        <v>112</v>
      </c>
      <c r="B247" s="152">
        <f>SUM(B245)</f>
        <v>30717800</v>
      </c>
      <c r="C247" s="95">
        <f>SUM(C245)</f>
        <v>70388089.85</v>
      </c>
      <c r="D247" s="95">
        <f>SUM(D245-D246)</f>
        <v>70388089.84999996</v>
      </c>
      <c r="E247" s="127">
        <f>SUM(D247/C247*100)</f>
        <v>99.99999999999996</v>
      </c>
    </row>
    <row r="248" spans="1:8" s="11" customFormat="1" ht="15.75" customHeight="1" thickBot="1">
      <c r="A248" s="26"/>
      <c r="B248" s="153"/>
      <c r="C248" s="60"/>
      <c r="D248" s="60"/>
      <c r="E248" s="93"/>
      <c r="F248" s="168"/>
      <c r="G248" s="3"/>
      <c r="H248" s="3"/>
    </row>
    <row r="249" spans="1:8" s="11" customFormat="1" ht="15.75" customHeight="1">
      <c r="A249" s="61" t="s">
        <v>47</v>
      </c>
      <c r="B249" s="2">
        <f>SUM(B78,B169,B177,B247)</f>
        <v>171078000</v>
      </c>
      <c r="C249" s="2">
        <f>SUM(C78,C169,C177,C247,)</f>
        <v>272029088.63</v>
      </c>
      <c r="D249" s="2">
        <f>SUM(D78,D169,D177,D245,)</f>
        <v>559569217</v>
      </c>
      <c r="E249" s="156">
        <f>SUM(D249/C249*100)</f>
        <v>205.7019783502261</v>
      </c>
      <c r="F249" s="3"/>
      <c r="G249" s="3"/>
      <c r="H249" s="3"/>
    </row>
    <row r="250" spans="1:8" s="11" customFormat="1" ht="15.75" customHeight="1" thickBot="1">
      <c r="A250" s="42" t="s">
        <v>127</v>
      </c>
      <c r="B250" s="155">
        <v>0</v>
      </c>
      <c r="C250" s="15">
        <v>0</v>
      </c>
      <c r="D250" s="9">
        <f>SUM(D246)</f>
        <v>281953741.28000003</v>
      </c>
      <c r="E250" s="157" t="s">
        <v>83</v>
      </c>
      <c r="F250" s="3"/>
      <c r="G250" s="3"/>
      <c r="H250" s="3"/>
    </row>
    <row r="251" spans="1:8" s="63" customFormat="1" ht="15.75" customHeight="1" thickBot="1">
      <c r="A251" s="101" t="s">
        <v>48</v>
      </c>
      <c r="B251" s="103">
        <f>SUM(B249)</f>
        <v>171078000</v>
      </c>
      <c r="C251" s="154">
        <f>SUM(C249:C250)</f>
        <v>272029088.63</v>
      </c>
      <c r="D251" s="102">
        <f>SUM(D249-D250)</f>
        <v>277615475.71999997</v>
      </c>
      <c r="E251" s="127">
        <f>SUM(D251/C251*100)</f>
        <v>102.05359916402112</v>
      </c>
      <c r="F251" s="1"/>
      <c r="G251" s="169"/>
      <c r="H251" s="169"/>
    </row>
    <row r="252" spans="1:8" s="63" customFormat="1" ht="15.75" customHeight="1">
      <c r="A252" s="27"/>
      <c r="B252" s="113"/>
      <c r="C252" s="113"/>
      <c r="D252" s="113"/>
      <c r="E252" s="111"/>
      <c r="F252" s="1"/>
      <c r="G252" s="169"/>
      <c r="H252" s="169"/>
    </row>
    <row r="253" spans="1:5" s="1" customFormat="1" ht="15.75" customHeight="1">
      <c r="A253" s="21"/>
      <c r="B253" s="113"/>
      <c r="C253" s="22"/>
      <c r="D253" s="22"/>
      <c r="E253" s="23"/>
    </row>
    <row r="254" spans="1:5" ht="15.75" customHeight="1" thickBot="1">
      <c r="A254" s="27" t="s">
        <v>630</v>
      </c>
      <c r="B254" s="158"/>
      <c r="C254" s="28"/>
      <c r="D254" s="28"/>
      <c r="E254" s="29"/>
    </row>
    <row r="255" spans="1:5" ht="15.75" customHeight="1">
      <c r="A255" s="251" t="s">
        <v>75</v>
      </c>
      <c r="B255" s="249" t="s">
        <v>82</v>
      </c>
      <c r="C255" s="249" t="s">
        <v>16</v>
      </c>
      <c r="D255" s="249" t="s">
        <v>4</v>
      </c>
      <c r="E255" s="253" t="s">
        <v>17</v>
      </c>
    </row>
    <row r="256" spans="1:5" ht="15.75" customHeight="1" thickBot="1">
      <c r="A256" s="252"/>
      <c r="B256" s="250"/>
      <c r="C256" s="250"/>
      <c r="D256" s="250"/>
      <c r="E256" s="254"/>
    </row>
    <row r="257" spans="1:5" ht="15.75" customHeight="1" thickBot="1">
      <c r="A257" s="98" t="s">
        <v>88</v>
      </c>
      <c r="B257" s="32" t="s">
        <v>18</v>
      </c>
      <c r="C257" s="155"/>
      <c r="D257" s="155"/>
      <c r="E257" s="241"/>
    </row>
    <row r="258" spans="1:8" s="163" customFormat="1" ht="15.75" customHeight="1" thickBot="1">
      <c r="A258" s="235" t="s">
        <v>49</v>
      </c>
      <c r="B258" s="195">
        <f>SUM(B259:B263)</f>
        <v>307000</v>
      </c>
      <c r="C258" s="195">
        <f>SUM(C259:C263)</f>
        <v>307000</v>
      </c>
      <c r="D258" s="195">
        <f>SUM(D259:D263)</f>
        <v>204572.55</v>
      </c>
      <c r="E258" s="127">
        <f>SUM(D258/C258*100)</f>
        <v>66.63600977198698</v>
      </c>
      <c r="F258" s="170"/>
      <c r="G258" s="170"/>
      <c r="H258" s="170"/>
    </row>
    <row r="259" spans="1:5" s="144" customFormat="1" ht="15.75" customHeight="1">
      <c r="A259" s="198" t="s">
        <v>230</v>
      </c>
      <c r="B259" s="164">
        <v>237000</v>
      </c>
      <c r="C259" s="164">
        <v>237000</v>
      </c>
      <c r="D259" s="164">
        <v>149700.35</v>
      </c>
      <c r="E259" s="143"/>
    </row>
    <row r="260" spans="1:5" s="144" customFormat="1" ht="15.75" customHeight="1">
      <c r="A260" s="141" t="s">
        <v>231</v>
      </c>
      <c r="B260" s="164">
        <v>70000</v>
      </c>
      <c r="C260" s="142">
        <v>70000</v>
      </c>
      <c r="D260" s="142">
        <v>39134.9</v>
      </c>
      <c r="E260" s="143"/>
    </row>
    <row r="261" spans="1:5" s="144" customFormat="1" ht="15.75" customHeight="1">
      <c r="A261" s="141" t="s">
        <v>232</v>
      </c>
      <c r="B261" s="164">
        <v>0</v>
      </c>
      <c r="C261" s="142">
        <v>0</v>
      </c>
      <c r="D261" s="142">
        <v>4819.5</v>
      </c>
      <c r="E261" s="143"/>
    </row>
    <row r="262" spans="1:5" s="144" customFormat="1" ht="15.75" customHeight="1">
      <c r="A262" s="141" t="s">
        <v>233</v>
      </c>
      <c r="B262" s="164">
        <v>0</v>
      </c>
      <c r="C262" s="142">
        <v>0</v>
      </c>
      <c r="D262" s="142">
        <v>8000.5</v>
      </c>
      <c r="E262" s="143"/>
    </row>
    <row r="263" spans="1:5" s="144" customFormat="1" ht="15.75" customHeight="1" thickBot="1">
      <c r="A263" s="145" t="s">
        <v>234</v>
      </c>
      <c r="B263" s="216">
        <v>0</v>
      </c>
      <c r="C263" s="146">
        <v>0</v>
      </c>
      <c r="D263" s="146">
        <v>2917.3</v>
      </c>
      <c r="E263" s="147"/>
    </row>
    <row r="264" spans="1:8" ht="15.75" customHeight="1" thickBot="1">
      <c r="A264" s="235" t="s">
        <v>50</v>
      </c>
      <c r="B264" s="195">
        <f>SUM(B265:B266)</f>
        <v>10000</v>
      </c>
      <c r="C264" s="195">
        <f>SUM(C265:C266)</f>
        <v>61750</v>
      </c>
      <c r="D264" s="195">
        <f>SUM(D265:D266)</f>
        <v>61750</v>
      </c>
      <c r="E264" s="127">
        <f>SUM(D264/C264*100)</f>
        <v>100</v>
      </c>
      <c r="F264" s="170"/>
      <c r="G264" s="170"/>
      <c r="H264" s="170"/>
    </row>
    <row r="265" spans="1:8" s="144" customFormat="1" ht="15.75" customHeight="1">
      <c r="A265" s="198" t="s">
        <v>631</v>
      </c>
      <c r="B265" s="164">
        <v>0</v>
      </c>
      <c r="C265" s="164">
        <v>51750</v>
      </c>
      <c r="D265" s="164">
        <v>51750</v>
      </c>
      <c r="E265" s="143"/>
      <c r="F265" s="217"/>
      <c r="G265" s="217"/>
      <c r="H265" s="217"/>
    </row>
    <row r="266" spans="1:5" s="144" customFormat="1" ht="15.75" customHeight="1" thickBot="1">
      <c r="A266" s="145" t="s">
        <v>235</v>
      </c>
      <c r="B266" s="146">
        <v>10000</v>
      </c>
      <c r="C266" s="146">
        <v>10000</v>
      </c>
      <c r="D266" s="146">
        <v>10000</v>
      </c>
      <c r="E266" s="147"/>
    </row>
    <row r="267" spans="1:8" ht="15.75" customHeight="1" thickBot="1">
      <c r="A267" s="235" t="s">
        <v>84</v>
      </c>
      <c r="B267" s="195">
        <f>SUM(B268:B269)</f>
        <v>40000</v>
      </c>
      <c r="C267" s="195">
        <f>SUM(C268:C269)</f>
        <v>1832022</v>
      </c>
      <c r="D267" s="195">
        <f>SUM(D268:D269)</f>
        <v>1824022</v>
      </c>
      <c r="E267" s="127">
        <f>SUM(D267/C267*100)</f>
        <v>99.56332402121808</v>
      </c>
      <c r="F267" s="170"/>
      <c r="G267" s="170"/>
      <c r="H267" s="170"/>
    </row>
    <row r="268" spans="1:8" ht="15.75" customHeight="1">
      <c r="A268" s="198" t="s">
        <v>236</v>
      </c>
      <c r="B268" s="164">
        <v>40000</v>
      </c>
      <c r="C268" s="164">
        <v>40000</v>
      </c>
      <c r="D268" s="164">
        <v>32000</v>
      </c>
      <c r="E268" s="143"/>
      <c r="F268" s="170"/>
      <c r="G268" s="170"/>
      <c r="H268" s="170"/>
    </row>
    <row r="269" spans="1:5" ht="15.75" customHeight="1" thickBot="1">
      <c r="A269" s="145" t="s">
        <v>632</v>
      </c>
      <c r="B269" s="146">
        <v>0</v>
      </c>
      <c r="C269" s="146">
        <v>1792022</v>
      </c>
      <c r="D269" s="146">
        <v>1792022</v>
      </c>
      <c r="E269" s="147"/>
    </row>
    <row r="270" spans="1:8" ht="15.75" customHeight="1" thickBot="1">
      <c r="A270" s="235" t="s">
        <v>92</v>
      </c>
      <c r="B270" s="195">
        <f>SUM(B271)</f>
        <v>10000</v>
      </c>
      <c r="C270" s="195">
        <f>SUM(C271)</f>
        <v>10000</v>
      </c>
      <c r="D270" s="195">
        <f>SUM(D271)</f>
        <v>10000</v>
      </c>
      <c r="E270" s="127">
        <f>SUM(D270/C270*100)</f>
        <v>100</v>
      </c>
      <c r="F270" s="170"/>
      <c r="G270" s="170"/>
      <c r="H270" s="170"/>
    </row>
    <row r="271" spans="1:5" ht="15.75" customHeight="1" thickBot="1">
      <c r="A271" s="215" t="s">
        <v>237</v>
      </c>
      <c r="B271" s="216">
        <v>10000</v>
      </c>
      <c r="C271" s="216">
        <v>10000</v>
      </c>
      <c r="D271" s="216">
        <v>10000</v>
      </c>
      <c r="E271" s="147"/>
    </row>
    <row r="272" spans="1:8" ht="15.75" customHeight="1" thickBot="1">
      <c r="A272" s="235" t="s">
        <v>97</v>
      </c>
      <c r="B272" s="195">
        <f>SUM(B273:B276)</f>
        <v>1086000</v>
      </c>
      <c r="C272" s="195">
        <f>SUM(C273:C276)</f>
        <v>1578100</v>
      </c>
      <c r="D272" s="195">
        <f>SUM(D273:D276)</f>
        <v>1362182.3900000001</v>
      </c>
      <c r="E272" s="127">
        <f>SUM(D272/C272*100)</f>
        <v>86.31787529307395</v>
      </c>
      <c r="F272" s="170"/>
      <c r="G272" s="170"/>
      <c r="H272" s="170"/>
    </row>
    <row r="273" spans="1:5" s="144" customFormat="1" ht="15.75" customHeight="1">
      <c r="A273" s="198" t="s">
        <v>238</v>
      </c>
      <c r="B273" s="164">
        <v>1086000</v>
      </c>
      <c r="C273" s="164">
        <v>1172000</v>
      </c>
      <c r="D273" s="164">
        <v>1129607.02</v>
      </c>
      <c r="E273" s="143"/>
    </row>
    <row r="274" spans="1:5" s="144" customFormat="1" ht="15.75" customHeight="1">
      <c r="A274" s="141" t="s">
        <v>633</v>
      </c>
      <c r="B274" s="142">
        <v>0</v>
      </c>
      <c r="C274" s="142">
        <v>44500</v>
      </c>
      <c r="D274" s="142">
        <v>44500</v>
      </c>
      <c r="E274" s="143"/>
    </row>
    <row r="275" spans="1:5" s="144" customFormat="1" ht="15.75" customHeight="1">
      <c r="A275" s="141" t="s">
        <v>239</v>
      </c>
      <c r="B275" s="142">
        <v>0</v>
      </c>
      <c r="C275" s="142">
        <v>361600</v>
      </c>
      <c r="D275" s="142">
        <v>184340.37</v>
      </c>
      <c r="E275" s="143"/>
    </row>
    <row r="276" spans="1:5" s="144" customFormat="1" ht="15.75" customHeight="1" thickBot="1">
      <c r="A276" s="145" t="s">
        <v>240</v>
      </c>
      <c r="B276" s="146">
        <v>0</v>
      </c>
      <c r="C276" s="146">
        <v>0</v>
      </c>
      <c r="D276" s="146">
        <v>3735</v>
      </c>
      <c r="E276" s="147"/>
    </row>
    <row r="277" spans="1:8" ht="15.75" customHeight="1" thickBot="1">
      <c r="A277" s="235" t="s">
        <v>634</v>
      </c>
      <c r="B277" s="195">
        <f>SUM(B278)</f>
        <v>0</v>
      </c>
      <c r="C277" s="195">
        <f>SUM(C278)</f>
        <v>11000</v>
      </c>
      <c r="D277" s="195">
        <f>SUM(D278)</f>
        <v>10470.1</v>
      </c>
      <c r="E277" s="127">
        <f>SUM(D277/C277*100)</f>
        <v>95.18272727272728</v>
      </c>
      <c r="F277" s="170"/>
      <c r="G277" s="170"/>
      <c r="H277" s="170"/>
    </row>
    <row r="278" spans="1:6" ht="15.75" customHeight="1" thickBot="1">
      <c r="A278" s="215" t="s">
        <v>635</v>
      </c>
      <c r="B278" s="216">
        <v>0</v>
      </c>
      <c r="C278" s="216">
        <v>11000</v>
      </c>
      <c r="D278" s="216">
        <v>10470.1</v>
      </c>
      <c r="E278" s="147"/>
      <c r="F278" s="223"/>
    </row>
    <row r="279" spans="1:8" ht="15.75" customHeight="1" thickBot="1">
      <c r="A279" s="235" t="s">
        <v>51</v>
      </c>
      <c r="B279" s="195">
        <f>SUM(B281:B341)</f>
        <v>3873300</v>
      </c>
      <c r="C279" s="195">
        <f>SUM(C280:C341)</f>
        <v>26711800</v>
      </c>
      <c r="D279" s="195">
        <f>SUM(D281:D341)</f>
        <v>25279813.150000002</v>
      </c>
      <c r="E279" s="127">
        <f>SUM(D279/C279*100)</f>
        <v>94.63912259750373</v>
      </c>
      <c r="F279" s="170"/>
      <c r="G279" s="170"/>
      <c r="H279" s="170"/>
    </row>
    <row r="280" spans="1:8" s="20" customFormat="1" ht="15.75" customHeight="1">
      <c r="A280" s="242" t="s">
        <v>663</v>
      </c>
      <c r="B280" s="180">
        <v>0</v>
      </c>
      <c r="C280" s="180">
        <v>2152500</v>
      </c>
      <c r="D280" s="180">
        <f>SUM(D281:D312)</f>
        <v>2356765.45</v>
      </c>
      <c r="E280" s="112"/>
      <c r="F280" s="170"/>
      <c r="G280" s="170"/>
      <c r="H280" s="170"/>
    </row>
    <row r="281" spans="1:6" ht="15.75" customHeight="1">
      <c r="A281" s="141" t="s">
        <v>242</v>
      </c>
      <c r="B281" s="142"/>
      <c r="C281" s="142"/>
      <c r="D281" s="142">
        <v>29645</v>
      </c>
      <c r="E281" s="143"/>
      <c r="F281" s="6"/>
    </row>
    <row r="282" spans="1:6" ht="15.75" customHeight="1">
      <c r="A282" s="141" t="s">
        <v>636</v>
      </c>
      <c r="B282" s="142"/>
      <c r="C282" s="142"/>
      <c r="D282" s="142">
        <v>2499</v>
      </c>
      <c r="E282" s="143"/>
      <c r="F282" s="6"/>
    </row>
    <row r="283" spans="1:6" ht="15.75" customHeight="1">
      <c r="A283" s="141" t="s">
        <v>637</v>
      </c>
      <c r="B283" s="142"/>
      <c r="C283" s="142"/>
      <c r="D283" s="142">
        <v>27225</v>
      </c>
      <c r="E283" s="143"/>
      <c r="F283" s="6"/>
    </row>
    <row r="284" spans="1:6" ht="15.75" customHeight="1">
      <c r="A284" s="141" t="s">
        <v>638</v>
      </c>
      <c r="B284" s="142"/>
      <c r="C284" s="142"/>
      <c r="D284" s="142">
        <v>46706</v>
      </c>
      <c r="E284" s="143"/>
      <c r="F284" s="224"/>
    </row>
    <row r="285" spans="1:6" ht="15.75" customHeight="1">
      <c r="A285" s="141" t="s">
        <v>639</v>
      </c>
      <c r="B285" s="142"/>
      <c r="C285" s="142"/>
      <c r="D285" s="142">
        <v>52910</v>
      </c>
      <c r="E285" s="143"/>
      <c r="F285" s="6"/>
    </row>
    <row r="286" spans="1:7" ht="15.75" customHeight="1">
      <c r="A286" s="141" t="s">
        <v>640</v>
      </c>
      <c r="B286" s="142"/>
      <c r="C286" s="142"/>
      <c r="D286" s="142">
        <v>33964.7</v>
      </c>
      <c r="E286" s="143"/>
      <c r="F286" s="6"/>
      <c r="G286" s="6"/>
    </row>
    <row r="287" spans="1:6" ht="15.75" customHeight="1">
      <c r="A287" s="141" t="s">
        <v>641</v>
      </c>
      <c r="B287" s="142"/>
      <c r="C287" s="142"/>
      <c r="D287" s="142">
        <v>26716.8</v>
      </c>
      <c r="E287" s="143"/>
      <c r="F287" s="6"/>
    </row>
    <row r="288" spans="1:6" ht="15.75" customHeight="1">
      <c r="A288" s="141" t="s">
        <v>642</v>
      </c>
      <c r="B288" s="142"/>
      <c r="C288" s="142"/>
      <c r="D288" s="142">
        <v>70785</v>
      </c>
      <c r="E288" s="143"/>
      <c r="F288" s="6"/>
    </row>
    <row r="289" spans="1:6" ht="15.75" customHeight="1">
      <c r="A289" s="141" t="s">
        <v>665</v>
      </c>
      <c r="B289" s="142"/>
      <c r="C289" s="142"/>
      <c r="D289" s="142">
        <v>48460.5</v>
      </c>
      <c r="E289" s="143"/>
      <c r="F289" s="6"/>
    </row>
    <row r="290" spans="1:6" ht="15.75" customHeight="1">
      <c r="A290" s="141" t="s">
        <v>643</v>
      </c>
      <c r="B290" s="142"/>
      <c r="C290" s="142"/>
      <c r="D290" s="142">
        <v>261360</v>
      </c>
      <c r="E290" s="143"/>
      <c r="F290" s="6"/>
    </row>
    <row r="291" spans="1:6" ht="15.75" customHeight="1">
      <c r="A291" s="141" t="s">
        <v>644</v>
      </c>
      <c r="B291" s="142"/>
      <c r="C291" s="142"/>
      <c r="D291" s="142">
        <v>96800</v>
      </c>
      <c r="E291" s="143"/>
      <c r="F291" s="6"/>
    </row>
    <row r="292" spans="1:6" ht="15.75" customHeight="1">
      <c r="A292" s="141" t="s">
        <v>645</v>
      </c>
      <c r="B292" s="142"/>
      <c r="C292" s="142"/>
      <c r="D292" s="142">
        <v>6980</v>
      </c>
      <c r="E292" s="143"/>
      <c r="F292" s="6"/>
    </row>
    <row r="293" spans="1:6" ht="15.75" customHeight="1">
      <c r="A293" s="141" t="s">
        <v>646</v>
      </c>
      <c r="B293" s="142"/>
      <c r="C293" s="142"/>
      <c r="D293" s="142">
        <v>31460</v>
      </c>
      <c r="E293" s="143"/>
      <c r="F293" s="6"/>
    </row>
    <row r="294" spans="1:6" ht="15.75" customHeight="1">
      <c r="A294" s="141" t="s">
        <v>666</v>
      </c>
      <c r="B294" s="142"/>
      <c r="C294" s="142"/>
      <c r="D294" s="142">
        <v>102683.24</v>
      </c>
      <c r="E294" s="143"/>
      <c r="F294" s="6"/>
    </row>
    <row r="295" spans="1:6" ht="15.75" customHeight="1">
      <c r="A295" s="141" t="s">
        <v>647</v>
      </c>
      <c r="B295" s="142"/>
      <c r="C295" s="142"/>
      <c r="D295" s="142">
        <v>1996</v>
      </c>
      <c r="E295" s="143"/>
      <c r="F295" s="6"/>
    </row>
    <row r="296" spans="1:6" ht="15.75" customHeight="1">
      <c r="A296" s="141" t="s">
        <v>648</v>
      </c>
      <c r="B296" s="142"/>
      <c r="C296" s="142"/>
      <c r="D296" s="142">
        <v>216173.76</v>
      </c>
      <c r="E296" s="143"/>
      <c r="F296" s="6"/>
    </row>
    <row r="297" spans="1:6" ht="15.75" customHeight="1">
      <c r="A297" s="141" t="s">
        <v>649</v>
      </c>
      <c r="B297" s="142"/>
      <c r="C297" s="142"/>
      <c r="D297" s="142">
        <v>65382</v>
      </c>
      <c r="E297" s="143"/>
      <c r="F297" s="6"/>
    </row>
    <row r="298" spans="1:6" ht="15.75" customHeight="1">
      <c r="A298" s="141" t="s">
        <v>650</v>
      </c>
      <c r="B298" s="142"/>
      <c r="C298" s="142"/>
      <c r="D298" s="142">
        <v>31540.15</v>
      </c>
      <c r="E298" s="143"/>
      <c r="F298" s="6"/>
    </row>
    <row r="299" spans="1:7" ht="15.75" customHeight="1">
      <c r="A299" s="141" t="s">
        <v>651</v>
      </c>
      <c r="B299" s="142"/>
      <c r="C299" s="142"/>
      <c r="D299" s="142">
        <v>234998.94</v>
      </c>
      <c r="E299" s="143"/>
      <c r="F299" s="6"/>
      <c r="G299" s="6"/>
    </row>
    <row r="300" spans="1:6" ht="15.75" customHeight="1">
      <c r="A300" s="141" t="s">
        <v>664</v>
      </c>
      <c r="B300" s="142"/>
      <c r="C300" s="142"/>
      <c r="D300" s="142">
        <v>223764.06</v>
      </c>
      <c r="E300" s="143"/>
      <c r="F300" s="6"/>
    </row>
    <row r="301" spans="1:6" ht="15.75" customHeight="1">
      <c r="A301" s="141" t="s">
        <v>652</v>
      </c>
      <c r="B301" s="142"/>
      <c r="C301" s="142"/>
      <c r="D301" s="142">
        <v>22627</v>
      </c>
      <c r="E301" s="143"/>
      <c r="F301" s="6"/>
    </row>
    <row r="302" spans="1:6" ht="15.75" customHeight="1">
      <c r="A302" s="141" t="s">
        <v>653</v>
      </c>
      <c r="B302" s="142"/>
      <c r="C302" s="142"/>
      <c r="D302" s="142">
        <v>346858.6</v>
      </c>
      <c r="E302" s="143"/>
      <c r="F302" s="6"/>
    </row>
    <row r="303" spans="1:6" ht="15.75" customHeight="1">
      <c r="A303" s="141" t="s">
        <v>654</v>
      </c>
      <c r="B303" s="142"/>
      <c r="C303" s="142"/>
      <c r="D303" s="142">
        <v>39185.73</v>
      </c>
      <c r="E303" s="143"/>
      <c r="F303" s="6"/>
    </row>
    <row r="304" spans="1:6" ht="15.75" customHeight="1">
      <c r="A304" s="141" t="s">
        <v>677</v>
      </c>
      <c r="B304" s="142"/>
      <c r="C304" s="142"/>
      <c r="D304" s="142">
        <v>17764</v>
      </c>
      <c r="E304" s="143"/>
      <c r="F304" s="6"/>
    </row>
    <row r="305" spans="1:6" ht="15.75" customHeight="1">
      <c r="A305" s="141" t="s">
        <v>655</v>
      </c>
      <c r="B305" s="142"/>
      <c r="C305" s="142"/>
      <c r="D305" s="142">
        <v>91856.47</v>
      </c>
      <c r="E305" s="143"/>
      <c r="F305" s="6"/>
    </row>
    <row r="306" spans="1:6" ht="15.75" customHeight="1">
      <c r="A306" s="141" t="s">
        <v>656</v>
      </c>
      <c r="B306" s="142"/>
      <c r="C306" s="142"/>
      <c r="D306" s="142">
        <v>5808</v>
      </c>
      <c r="E306" s="143"/>
      <c r="F306" s="6"/>
    </row>
    <row r="307" spans="1:6" ht="15.75" customHeight="1">
      <c r="A307" s="141" t="s">
        <v>657</v>
      </c>
      <c r="B307" s="142"/>
      <c r="C307" s="142"/>
      <c r="D307" s="142">
        <v>8228</v>
      </c>
      <c r="E307" s="143"/>
      <c r="F307" s="6"/>
    </row>
    <row r="308" spans="1:6" ht="15.75" customHeight="1">
      <c r="A308" s="141" t="s">
        <v>658</v>
      </c>
      <c r="B308" s="142"/>
      <c r="C308" s="142"/>
      <c r="D308" s="142">
        <v>18150</v>
      </c>
      <c r="E308" s="143"/>
      <c r="F308" s="6"/>
    </row>
    <row r="309" spans="1:6" ht="15.75" customHeight="1">
      <c r="A309" s="141" t="s">
        <v>659</v>
      </c>
      <c r="B309" s="142"/>
      <c r="C309" s="142"/>
      <c r="D309" s="142">
        <v>4598</v>
      </c>
      <c r="E309" s="143"/>
      <c r="F309" s="6"/>
    </row>
    <row r="310" spans="1:6" ht="15.75" customHeight="1">
      <c r="A310" s="141" t="s">
        <v>660</v>
      </c>
      <c r="B310" s="142"/>
      <c r="C310" s="142"/>
      <c r="D310" s="142">
        <v>8409.5</v>
      </c>
      <c r="E310" s="143"/>
      <c r="F310" s="6"/>
    </row>
    <row r="311" spans="1:6" ht="15.75" customHeight="1">
      <c r="A311" s="141" t="s">
        <v>661</v>
      </c>
      <c r="B311" s="142"/>
      <c r="C311" s="142"/>
      <c r="D311" s="142">
        <v>136730</v>
      </c>
      <c r="E311" s="143"/>
      <c r="F311" s="6"/>
    </row>
    <row r="312" spans="1:6" ht="15.75" customHeight="1">
      <c r="A312" s="141" t="s">
        <v>662</v>
      </c>
      <c r="B312" s="142"/>
      <c r="C312" s="142"/>
      <c r="D312" s="142">
        <v>44500</v>
      </c>
      <c r="E312" s="143"/>
      <c r="F312" s="6"/>
    </row>
    <row r="313" spans="1:6" ht="15.75" customHeight="1">
      <c r="A313" s="141" t="s">
        <v>241</v>
      </c>
      <c r="B313" s="142">
        <v>1300</v>
      </c>
      <c r="C313" s="142">
        <v>1300</v>
      </c>
      <c r="D313" s="142">
        <v>0</v>
      </c>
      <c r="E313" s="143"/>
      <c r="F313" s="6"/>
    </row>
    <row r="314" spans="1:6" ht="15.75" customHeight="1">
      <c r="A314" s="141" t="s">
        <v>667</v>
      </c>
      <c r="B314" s="142">
        <v>0</v>
      </c>
      <c r="C314" s="142">
        <v>400000</v>
      </c>
      <c r="D314" s="142">
        <v>196976</v>
      </c>
      <c r="E314" s="143"/>
      <c r="F314" s="6"/>
    </row>
    <row r="315" spans="1:6" ht="15.75" customHeight="1">
      <c r="A315" s="141" t="s">
        <v>247</v>
      </c>
      <c r="B315" s="142">
        <v>0</v>
      </c>
      <c r="C315" s="142">
        <v>50000</v>
      </c>
      <c r="D315" s="142">
        <v>14520</v>
      </c>
      <c r="E315" s="143"/>
      <c r="F315" s="6"/>
    </row>
    <row r="316" spans="1:6" ht="15.75" customHeight="1">
      <c r="A316" s="141" t="s">
        <v>243</v>
      </c>
      <c r="B316" s="142">
        <v>0</v>
      </c>
      <c r="C316" s="142">
        <v>1500000</v>
      </c>
      <c r="D316" s="142">
        <v>1432051.94</v>
      </c>
      <c r="E316" s="143"/>
      <c r="F316" s="6"/>
    </row>
    <row r="317" spans="1:6" ht="15.75" customHeight="1">
      <c r="A317" s="141" t="s">
        <v>244</v>
      </c>
      <c r="B317" s="142">
        <v>0</v>
      </c>
      <c r="C317" s="142">
        <v>100000</v>
      </c>
      <c r="D317" s="142">
        <v>96778.38</v>
      </c>
      <c r="E317" s="143"/>
      <c r="F317" s="6"/>
    </row>
    <row r="318" spans="1:6" ht="15.75" customHeight="1">
      <c r="A318" s="141" t="s">
        <v>245</v>
      </c>
      <c r="B318" s="142">
        <v>0</v>
      </c>
      <c r="C318" s="142">
        <v>30000</v>
      </c>
      <c r="D318" s="142">
        <v>30310.5</v>
      </c>
      <c r="E318" s="143"/>
      <c r="F318" s="6"/>
    </row>
    <row r="319" spans="1:6" ht="15.75" customHeight="1">
      <c r="A319" s="141" t="s">
        <v>246</v>
      </c>
      <c r="B319" s="142">
        <v>0</v>
      </c>
      <c r="C319" s="142">
        <v>100000</v>
      </c>
      <c r="D319" s="142">
        <v>96800</v>
      </c>
      <c r="E319" s="143"/>
      <c r="F319" s="6"/>
    </row>
    <row r="320" spans="1:6" ht="15.75" customHeight="1">
      <c r="A320" s="141" t="s">
        <v>248</v>
      </c>
      <c r="B320" s="142">
        <v>0</v>
      </c>
      <c r="C320" s="142">
        <v>123000</v>
      </c>
      <c r="D320" s="142">
        <v>25289</v>
      </c>
      <c r="E320" s="143"/>
      <c r="F320" s="6"/>
    </row>
    <row r="321" spans="1:6" ht="15.75" customHeight="1">
      <c r="A321" s="141" t="s">
        <v>249</v>
      </c>
      <c r="B321" s="142">
        <v>0</v>
      </c>
      <c r="C321" s="142">
        <v>12000</v>
      </c>
      <c r="D321" s="142">
        <v>12000</v>
      </c>
      <c r="E321" s="143"/>
      <c r="F321" s="6"/>
    </row>
    <row r="322" spans="1:6" ht="15.75" customHeight="1">
      <c r="A322" s="141" t="s">
        <v>250</v>
      </c>
      <c r="B322" s="142">
        <v>0</v>
      </c>
      <c r="C322" s="142">
        <v>100000</v>
      </c>
      <c r="D322" s="142">
        <v>0</v>
      </c>
      <c r="E322" s="143"/>
      <c r="F322" s="6"/>
    </row>
    <row r="323" spans="1:6" ht="15.75" customHeight="1">
      <c r="A323" s="141" t="s">
        <v>251</v>
      </c>
      <c r="B323" s="142">
        <v>0</v>
      </c>
      <c r="C323" s="142">
        <v>4000</v>
      </c>
      <c r="D323" s="142">
        <v>3993</v>
      </c>
      <c r="E323" s="143"/>
      <c r="F323" s="6"/>
    </row>
    <row r="324" spans="1:6" ht="15.75" customHeight="1">
      <c r="A324" s="141" t="s">
        <v>252</v>
      </c>
      <c r="B324" s="142">
        <v>0</v>
      </c>
      <c r="C324" s="142">
        <v>2500000</v>
      </c>
      <c r="D324" s="142">
        <v>2701273</v>
      </c>
      <c r="E324" s="143"/>
      <c r="F324" s="6"/>
    </row>
    <row r="325" spans="1:6" ht="15.75" customHeight="1">
      <c r="A325" s="141" t="s">
        <v>668</v>
      </c>
      <c r="B325" s="142">
        <v>0</v>
      </c>
      <c r="C325" s="142">
        <v>0</v>
      </c>
      <c r="D325" s="142">
        <v>96</v>
      </c>
      <c r="E325" s="143"/>
      <c r="F325" s="6"/>
    </row>
    <row r="326" spans="1:6" ht="15.75" customHeight="1">
      <c r="A326" s="141" t="s">
        <v>253</v>
      </c>
      <c r="B326" s="142">
        <v>0</v>
      </c>
      <c r="C326" s="142">
        <v>2495000</v>
      </c>
      <c r="D326" s="142">
        <v>2122560.95</v>
      </c>
      <c r="E326" s="143"/>
      <c r="F326" s="6"/>
    </row>
    <row r="327" spans="1:6" ht="15.75" customHeight="1">
      <c r="A327" s="141" t="s">
        <v>669</v>
      </c>
      <c r="B327" s="142">
        <v>0</v>
      </c>
      <c r="C327" s="142">
        <v>13277000</v>
      </c>
      <c r="D327" s="142">
        <v>12545642.59</v>
      </c>
      <c r="E327" s="143"/>
      <c r="F327" s="6"/>
    </row>
    <row r="328" spans="1:6" ht="15.75" customHeight="1">
      <c r="A328" s="141" t="s">
        <v>254</v>
      </c>
      <c r="B328" s="142">
        <v>0</v>
      </c>
      <c r="C328" s="142">
        <v>400200</v>
      </c>
      <c r="D328" s="142">
        <v>269673</v>
      </c>
      <c r="E328" s="143"/>
      <c r="F328" s="6"/>
    </row>
    <row r="329" spans="1:6" ht="15.75" customHeight="1">
      <c r="A329" s="141" t="s">
        <v>670</v>
      </c>
      <c r="B329" s="142">
        <v>0</v>
      </c>
      <c r="C329" s="142">
        <v>1100000</v>
      </c>
      <c r="D329" s="142">
        <v>20908.8</v>
      </c>
      <c r="E329" s="143"/>
      <c r="F329" s="6"/>
    </row>
    <row r="330" spans="1:6" ht="15.75" customHeight="1">
      <c r="A330" s="141" t="s">
        <v>671</v>
      </c>
      <c r="B330" s="142">
        <v>0</v>
      </c>
      <c r="C330" s="142">
        <v>180000</v>
      </c>
      <c r="D330" s="142">
        <v>0</v>
      </c>
      <c r="E330" s="143"/>
      <c r="F330" s="6"/>
    </row>
    <row r="331" spans="1:6" ht="15.75" customHeight="1">
      <c r="A331" s="141" t="s">
        <v>255</v>
      </c>
      <c r="B331" s="142">
        <v>0</v>
      </c>
      <c r="C331" s="142">
        <v>36300</v>
      </c>
      <c r="D331" s="142">
        <v>0</v>
      </c>
      <c r="E331" s="143"/>
      <c r="F331" s="6"/>
    </row>
    <row r="332" spans="1:6" ht="15.75" customHeight="1">
      <c r="A332" s="141" t="s">
        <v>672</v>
      </c>
      <c r="B332" s="142">
        <v>0</v>
      </c>
      <c r="C332" s="142">
        <v>228000</v>
      </c>
      <c r="D332" s="142">
        <v>237342</v>
      </c>
      <c r="E332" s="143"/>
      <c r="F332" s="6"/>
    </row>
    <row r="333" spans="1:6" ht="15.75" customHeight="1">
      <c r="A333" s="141" t="s">
        <v>673</v>
      </c>
      <c r="B333" s="142">
        <v>0</v>
      </c>
      <c r="C333" s="142">
        <v>0</v>
      </c>
      <c r="D333" s="142">
        <v>871036</v>
      </c>
      <c r="E333" s="143"/>
      <c r="F333" s="6"/>
    </row>
    <row r="334" spans="1:6" ht="15.75" customHeight="1">
      <c r="A334" s="141" t="s">
        <v>674</v>
      </c>
      <c r="B334" s="142">
        <v>0</v>
      </c>
      <c r="C334" s="142">
        <v>15000</v>
      </c>
      <c r="D334" s="142">
        <v>15000</v>
      </c>
      <c r="E334" s="143"/>
      <c r="F334" s="6"/>
    </row>
    <row r="335" spans="1:6" ht="15.75" customHeight="1">
      <c r="A335" s="141" t="s">
        <v>675</v>
      </c>
      <c r="B335" s="142">
        <v>0</v>
      </c>
      <c r="C335" s="142">
        <v>0</v>
      </c>
      <c r="D335" s="142">
        <v>461181.82</v>
      </c>
      <c r="E335" s="143"/>
      <c r="F335" s="6"/>
    </row>
    <row r="336" spans="1:6" ht="15.75" customHeight="1">
      <c r="A336" s="141" t="s">
        <v>676</v>
      </c>
      <c r="B336" s="142">
        <v>0</v>
      </c>
      <c r="C336" s="142">
        <v>60500</v>
      </c>
      <c r="D336" s="142">
        <v>60500</v>
      </c>
      <c r="E336" s="143"/>
      <c r="F336" s="6"/>
    </row>
    <row r="337" spans="1:6" ht="15.75" customHeight="1">
      <c r="A337" s="141" t="s">
        <v>256</v>
      </c>
      <c r="B337" s="142">
        <v>3872000</v>
      </c>
      <c r="C337" s="142">
        <v>1847000</v>
      </c>
      <c r="D337" s="142">
        <v>1597238.72</v>
      </c>
      <c r="E337" s="143"/>
      <c r="F337" s="6"/>
    </row>
    <row r="338" spans="1:6" ht="15.75" customHeight="1">
      <c r="A338" s="141" t="s">
        <v>257</v>
      </c>
      <c r="B338" s="142">
        <v>0</v>
      </c>
      <c r="C338" s="142">
        <v>0</v>
      </c>
      <c r="D338" s="142">
        <v>16853.76</v>
      </c>
      <c r="E338" s="143"/>
      <c r="F338" s="6"/>
    </row>
    <row r="339" spans="1:6" ht="15.75" customHeight="1">
      <c r="A339" s="141" t="s">
        <v>258</v>
      </c>
      <c r="B339" s="142">
        <v>0</v>
      </c>
      <c r="C339" s="142">
        <v>0</v>
      </c>
      <c r="D339" s="142">
        <v>27895.14</v>
      </c>
      <c r="E339" s="143"/>
      <c r="F339" s="6"/>
    </row>
    <row r="340" spans="1:6" ht="15.75" customHeight="1">
      <c r="A340" s="141" t="s">
        <v>259</v>
      </c>
      <c r="B340" s="142">
        <v>0</v>
      </c>
      <c r="C340" s="142">
        <v>0</v>
      </c>
      <c r="D340" s="142">
        <v>27036.98</v>
      </c>
      <c r="E340" s="143"/>
      <c r="F340" s="6"/>
    </row>
    <row r="341" spans="1:6" ht="15.75" customHeight="1" thickBot="1">
      <c r="A341" s="145" t="s">
        <v>260</v>
      </c>
      <c r="B341" s="146">
        <v>0</v>
      </c>
      <c r="C341" s="146">
        <v>0</v>
      </c>
      <c r="D341" s="146">
        <v>40090.12</v>
      </c>
      <c r="E341" s="147"/>
      <c r="F341" s="6"/>
    </row>
    <row r="342" spans="1:8" ht="15.75" customHeight="1" thickBot="1">
      <c r="A342" s="235" t="s">
        <v>262</v>
      </c>
      <c r="B342" s="195">
        <f>SUM(B343)</f>
        <v>0</v>
      </c>
      <c r="C342" s="195">
        <f>SUM(C343)</f>
        <v>131000</v>
      </c>
      <c r="D342" s="195">
        <f>SUM(D343)</f>
        <v>71390</v>
      </c>
      <c r="E342" s="127">
        <f>SUM(D342/C342*100)</f>
        <v>54.49618320610688</v>
      </c>
      <c r="F342" s="170"/>
      <c r="G342" s="170"/>
      <c r="H342" s="170"/>
    </row>
    <row r="343" spans="1:6" ht="15.75" customHeight="1" thickBot="1">
      <c r="A343" s="215" t="s">
        <v>263</v>
      </c>
      <c r="B343" s="216">
        <v>0</v>
      </c>
      <c r="C343" s="216">
        <v>131000</v>
      </c>
      <c r="D343" s="216">
        <v>71390</v>
      </c>
      <c r="E343" s="147"/>
      <c r="F343" s="6"/>
    </row>
    <row r="344" spans="1:8" ht="15.75" customHeight="1" thickBot="1">
      <c r="A344" s="235" t="s">
        <v>101</v>
      </c>
      <c r="B344" s="195">
        <f>SUM(B345)</f>
        <v>1390000</v>
      </c>
      <c r="C344" s="195">
        <f>SUM(C345)</f>
        <v>1390000</v>
      </c>
      <c r="D344" s="195">
        <f>SUM(D345)</f>
        <v>1262126.11</v>
      </c>
      <c r="E344" s="127">
        <f>SUM(D344/C344*100)</f>
        <v>90.80043956834533</v>
      </c>
      <c r="F344" s="170"/>
      <c r="G344" s="170"/>
      <c r="H344" s="170"/>
    </row>
    <row r="345" spans="1:8" ht="15.75" customHeight="1" thickBot="1">
      <c r="A345" s="215" t="s">
        <v>261</v>
      </c>
      <c r="B345" s="216">
        <v>1390000</v>
      </c>
      <c r="C345" s="216">
        <v>1390000</v>
      </c>
      <c r="D345" s="216">
        <v>1262126.11</v>
      </c>
      <c r="E345" s="147"/>
      <c r="F345" s="170"/>
      <c r="G345" s="170"/>
      <c r="H345" s="170"/>
    </row>
    <row r="346" spans="1:8" ht="15.75" customHeight="1" thickBot="1">
      <c r="A346" s="235" t="s">
        <v>52</v>
      </c>
      <c r="B346" s="195">
        <f>SUM(B347)</f>
        <v>90000</v>
      </c>
      <c r="C346" s="195">
        <f>SUM(C347)</f>
        <v>132600</v>
      </c>
      <c r="D346" s="195">
        <f>SUM(D347)</f>
        <v>102105</v>
      </c>
      <c r="E346" s="127">
        <f>SUM(D346/C346*100)</f>
        <v>77.00226244343892</v>
      </c>
      <c r="F346" s="170"/>
      <c r="G346" s="170"/>
      <c r="H346" s="170"/>
    </row>
    <row r="347" spans="1:5" ht="15.75" customHeight="1" thickBot="1">
      <c r="A347" s="215" t="s">
        <v>264</v>
      </c>
      <c r="B347" s="216">
        <v>90000</v>
      </c>
      <c r="C347" s="216">
        <v>132600</v>
      </c>
      <c r="D347" s="216">
        <v>102105</v>
      </c>
      <c r="E347" s="147"/>
    </row>
    <row r="348" spans="1:8" ht="15.75" customHeight="1" thickBot="1">
      <c r="A348" s="235" t="s">
        <v>105</v>
      </c>
      <c r="B348" s="195">
        <f>SUM(B349:B351)</f>
        <v>263700</v>
      </c>
      <c r="C348" s="195">
        <f>SUM(C349:C351)</f>
        <v>278300</v>
      </c>
      <c r="D348" s="195">
        <f>SUM(D349:D351)</f>
        <v>123025</v>
      </c>
      <c r="E348" s="127">
        <f>SUM(D348/C348*100)</f>
        <v>44.20589292130794</v>
      </c>
      <c r="F348" s="170"/>
      <c r="G348" s="170"/>
      <c r="H348" s="170"/>
    </row>
    <row r="349" spans="1:8" ht="15.75" customHeight="1">
      <c r="A349" s="198" t="s">
        <v>265</v>
      </c>
      <c r="B349" s="164">
        <v>243700</v>
      </c>
      <c r="C349" s="164">
        <v>258300</v>
      </c>
      <c r="D349" s="164">
        <v>102914</v>
      </c>
      <c r="E349" s="143"/>
      <c r="F349" s="170"/>
      <c r="G349" s="170"/>
      <c r="H349" s="170"/>
    </row>
    <row r="350" spans="1:8" ht="15.75" customHeight="1">
      <c r="A350" s="141" t="s">
        <v>267</v>
      </c>
      <c r="B350" s="142">
        <v>0</v>
      </c>
      <c r="C350" s="142">
        <v>0</v>
      </c>
      <c r="D350" s="142">
        <v>20111</v>
      </c>
      <c r="E350" s="143"/>
      <c r="F350" s="170"/>
      <c r="G350" s="170"/>
      <c r="H350" s="170"/>
    </row>
    <row r="351" spans="1:8" ht="15.75" customHeight="1" thickBot="1">
      <c r="A351" s="145" t="s">
        <v>266</v>
      </c>
      <c r="B351" s="146">
        <v>20000</v>
      </c>
      <c r="C351" s="146">
        <v>20000</v>
      </c>
      <c r="D351" s="146">
        <v>0</v>
      </c>
      <c r="E351" s="147"/>
      <c r="F351" s="170"/>
      <c r="G351" s="170"/>
      <c r="H351" s="170"/>
    </row>
    <row r="352" spans="1:8" ht="15.75" customHeight="1" thickBot="1">
      <c r="A352" s="235" t="s">
        <v>155</v>
      </c>
      <c r="B352" s="195">
        <f>SUM(B353)</f>
        <v>0</v>
      </c>
      <c r="C352" s="195">
        <f>SUM(C353)</f>
        <v>10500</v>
      </c>
      <c r="D352" s="195">
        <f>SUM(D353)</f>
        <v>7100</v>
      </c>
      <c r="E352" s="127">
        <f>SUM(D352/C352*100)</f>
        <v>67.61904761904762</v>
      </c>
      <c r="F352" s="170"/>
      <c r="G352" s="170"/>
      <c r="H352" s="170"/>
    </row>
    <row r="353" spans="1:5" ht="15.75" customHeight="1" thickBot="1">
      <c r="A353" s="215" t="s">
        <v>268</v>
      </c>
      <c r="B353" s="216">
        <v>0</v>
      </c>
      <c r="C353" s="216">
        <v>10500</v>
      </c>
      <c r="D353" s="216">
        <v>7100</v>
      </c>
      <c r="E353" s="147"/>
    </row>
    <row r="354" spans="1:8" ht="15.75" customHeight="1" thickBot="1">
      <c r="A354" s="235" t="s">
        <v>53</v>
      </c>
      <c r="B354" s="195">
        <f>SUM(B355:B361)</f>
        <v>1205000</v>
      </c>
      <c r="C354" s="195">
        <f>SUM(C355:C361)</f>
        <v>1633242</v>
      </c>
      <c r="D354" s="195">
        <f>SUM(D355:D361)</f>
        <v>1582493.99</v>
      </c>
      <c r="E354" s="127">
        <f>SUM(D354/C354*100)</f>
        <v>96.8928052303333</v>
      </c>
      <c r="F354" s="170"/>
      <c r="G354" s="170"/>
      <c r="H354" s="170"/>
    </row>
    <row r="355" spans="1:5" ht="15.75" customHeight="1">
      <c r="A355" s="198" t="s">
        <v>269</v>
      </c>
      <c r="B355" s="164">
        <v>5000</v>
      </c>
      <c r="C355" s="164">
        <v>5000</v>
      </c>
      <c r="D355" s="164">
        <v>782.29</v>
      </c>
      <c r="E355" s="143"/>
    </row>
    <row r="356" spans="1:5" ht="15.75" customHeight="1">
      <c r="A356" s="141" t="s">
        <v>270</v>
      </c>
      <c r="B356" s="142">
        <v>1174900</v>
      </c>
      <c r="C356" s="142">
        <v>1174900</v>
      </c>
      <c r="D356" s="142">
        <v>1174900</v>
      </c>
      <c r="E356" s="143"/>
    </row>
    <row r="357" spans="1:5" ht="15.75" customHeight="1">
      <c r="A357" s="141" t="s">
        <v>271</v>
      </c>
      <c r="B357" s="142">
        <v>25100</v>
      </c>
      <c r="C357" s="142">
        <v>25100</v>
      </c>
      <c r="D357" s="142">
        <v>0</v>
      </c>
      <c r="E357" s="143"/>
    </row>
    <row r="358" spans="1:6" ht="15.75" customHeight="1">
      <c r="A358" s="141" t="s">
        <v>678</v>
      </c>
      <c r="B358" s="142">
        <v>0</v>
      </c>
      <c r="C358" s="142">
        <v>95600</v>
      </c>
      <c r="D358" s="142">
        <v>74169.7</v>
      </c>
      <c r="E358" s="143"/>
      <c r="F358" s="223"/>
    </row>
    <row r="359" spans="1:5" ht="15.75" customHeight="1">
      <c r="A359" s="141" t="s">
        <v>560</v>
      </c>
      <c r="B359" s="142">
        <v>0</v>
      </c>
      <c r="C359" s="142">
        <v>132642</v>
      </c>
      <c r="D359" s="142">
        <v>132642</v>
      </c>
      <c r="E359" s="143"/>
    </row>
    <row r="360" spans="1:6" ht="15.75" customHeight="1">
      <c r="A360" s="141" t="s">
        <v>272</v>
      </c>
      <c r="B360" s="142">
        <v>0</v>
      </c>
      <c r="C360" s="142">
        <v>100000</v>
      </c>
      <c r="D360" s="142">
        <v>100000</v>
      </c>
      <c r="E360" s="143"/>
      <c r="F360" s="6"/>
    </row>
    <row r="361" spans="1:5" ht="15.75" customHeight="1" thickBot="1">
      <c r="A361" s="145" t="s">
        <v>679</v>
      </c>
      <c r="B361" s="146">
        <v>0</v>
      </c>
      <c r="C361" s="146">
        <v>100000</v>
      </c>
      <c r="D361" s="146">
        <v>100000</v>
      </c>
      <c r="E361" s="147"/>
    </row>
    <row r="362" spans="1:8" ht="15.75" customHeight="1" thickBot="1">
      <c r="A362" s="235" t="s">
        <v>85</v>
      </c>
      <c r="B362" s="195">
        <f>SUM(B363:B375)</f>
        <v>2414000</v>
      </c>
      <c r="C362" s="195">
        <f>SUM(C363:C375)</f>
        <v>7822456</v>
      </c>
      <c r="D362" s="195">
        <f>SUM(D363:D375)</f>
        <v>7350115.4</v>
      </c>
      <c r="E362" s="127">
        <f>SUM(D362/C362*100)</f>
        <v>93.96173529132028</v>
      </c>
      <c r="F362" s="170"/>
      <c r="G362" s="170"/>
      <c r="H362" s="170"/>
    </row>
    <row r="363" spans="1:5" s="144" customFormat="1" ht="15.75" customHeight="1">
      <c r="A363" s="198" t="s">
        <v>273</v>
      </c>
      <c r="B363" s="164">
        <v>2414000</v>
      </c>
      <c r="C363" s="164">
        <v>2414000</v>
      </c>
      <c r="D363" s="164">
        <v>998251.4</v>
      </c>
      <c r="E363" s="143"/>
    </row>
    <row r="364" spans="1:5" s="144" customFormat="1" ht="15.75" customHeight="1">
      <c r="A364" s="141" t="s">
        <v>274</v>
      </c>
      <c r="B364" s="142">
        <v>0</v>
      </c>
      <c r="C364" s="142">
        <v>0</v>
      </c>
      <c r="D364" s="142">
        <v>1137955.7</v>
      </c>
      <c r="E364" s="179"/>
    </row>
    <row r="365" spans="1:5" s="144" customFormat="1" ht="15.75" customHeight="1">
      <c r="A365" s="141" t="s">
        <v>275</v>
      </c>
      <c r="B365" s="142">
        <v>0</v>
      </c>
      <c r="C365" s="142">
        <v>150000</v>
      </c>
      <c r="D365" s="142">
        <v>0</v>
      </c>
      <c r="E365" s="143"/>
    </row>
    <row r="366" spans="1:5" s="144" customFormat="1" ht="15.75" customHeight="1">
      <c r="A366" s="141" t="s">
        <v>276</v>
      </c>
      <c r="B366" s="142">
        <v>0</v>
      </c>
      <c r="C366" s="142">
        <v>901000</v>
      </c>
      <c r="D366" s="142">
        <v>856452.3</v>
      </c>
      <c r="E366" s="143"/>
    </row>
    <row r="367" spans="1:5" s="144" customFormat="1" ht="15.75" customHeight="1">
      <c r="A367" s="141" t="s">
        <v>278</v>
      </c>
      <c r="B367" s="142">
        <v>0</v>
      </c>
      <c r="C367" s="142">
        <v>1515902</v>
      </c>
      <c r="D367" s="142">
        <v>1515902</v>
      </c>
      <c r="E367" s="143"/>
    </row>
    <row r="368" spans="1:5" s="144" customFormat="1" ht="15.75" customHeight="1">
      <c r="A368" s="141" t="s">
        <v>279</v>
      </c>
      <c r="B368" s="142">
        <v>0</v>
      </c>
      <c r="C368" s="142">
        <v>1885299</v>
      </c>
      <c r="D368" s="142">
        <v>1885299</v>
      </c>
      <c r="E368" s="143"/>
    </row>
    <row r="369" spans="1:6" s="144" customFormat="1" ht="15.75" customHeight="1">
      <c r="A369" s="141" t="s">
        <v>277</v>
      </c>
      <c r="B369" s="142">
        <v>0</v>
      </c>
      <c r="C369" s="142">
        <v>298384</v>
      </c>
      <c r="D369" s="142">
        <v>298384</v>
      </c>
      <c r="E369" s="143"/>
      <c r="F369" s="217"/>
    </row>
    <row r="370" spans="1:6" s="144" customFormat="1" ht="15.75" customHeight="1">
      <c r="A370" s="141" t="s">
        <v>280</v>
      </c>
      <c r="B370" s="142">
        <v>0</v>
      </c>
      <c r="C370" s="142">
        <v>200000</v>
      </c>
      <c r="D370" s="142">
        <v>200000</v>
      </c>
      <c r="E370" s="143"/>
      <c r="F370" s="217"/>
    </row>
    <row r="371" spans="1:5" s="144" customFormat="1" ht="15.75" customHeight="1">
      <c r="A371" s="141" t="s">
        <v>680</v>
      </c>
      <c r="B371" s="142">
        <v>0</v>
      </c>
      <c r="C371" s="142">
        <v>100000</v>
      </c>
      <c r="D371" s="142">
        <v>100000</v>
      </c>
      <c r="E371" s="143"/>
    </row>
    <row r="372" spans="1:5" s="144" customFormat="1" ht="15.75" customHeight="1">
      <c r="A372" s="141" t="s">
        <v>281</v>
      </c>
      <c r="B372" s="142">
        <v>0</v>
      </c>
      <c r="C372" s="142">
        <v>145401</v>
      </c>
      <c r="D372" s="142">
        <v>145401</v>
      </c>
      <c r="E372" s="143"/>
    </row>
    <row r="373" spans="1:5" s="144" customFormat="1" ht="15.75" customHeight="1">
      <c r="A373" s="141" t="s">
        <v>282</v>
      </c>
      <c r="B373" s="142">
        <v>0</v>
      </c>
      <c r="C373" s="142">
        <v>125470</v>
      </c>
      <c r="D373" s="142">
        <v>125470</v>
      </c>
      <c r="E373" s="143"/>
    </row>
    <row r="374" spans="1:5" s="144" customFormat="1" ht="15.75" customHeight="1">
      <c r="A374" s="141" t="s">
        <v>283</v>
      </c>
      <c r="B374" s="142">
        <v>0</v>
      </c>
      <c r="C374" s="142">
        <v>48000</v>
      </c>
      <c r="D374" s="142">
        <v>48000</v>
      </c>
      <c r="E374" s="143"/>
    </row>
    <row r="375" spans="1:5" s="144" customFormat="1" ht="15.75" customHeight="1" thickBot="1">
      <c r="A375" s="145" t="s">
        <v>284</v>
      </c>
      <c r="B375" s="146">
        <v>0</v>
      </c>
      <c r="C375" s="146">
        <v>39000</v>
      </c>
      <c r="D375" s="146">
        <v>39000</v>
      </c>
      <c r="E375" s="147"/>
    </row>
    <row r="376" spans="1:8" ht="15.75" customHeight="1" thickBot="1">
      <c r="A376" s="235" t="s">
        <v>54</v>
      </c>
      <c r="B376" s="195">
        <f>SUM(B377)</f>
        <v>20000</v>
      </c>
      <c r="C376" s="195">
        <f>SUM(C377)</f>
        <v>20000</v>
      </c>
      <c r="D376" s="195">
        <f>SUM(D377)</f>
        <v>1967</v>
      </c>
      <c r="E376" s="127">
        <f>SUM(D376/C376*100)</f>
        <v>9.835</v>
      </c>
      <c r="F376" s="170"/>
      <c r="G376" s="170"/>
      <c r="H376" s="170"/>
    </row>
    <row r="377" spans="1:8" ht="15.75" customHeight="1" thickBot="1">
      <c r="A377" s="243" t="s">
        <v>285</v>
      </c>
      <c r="B377" s="244">
        <v>20000</v>
      </c>
      <c r="C377" s="244">
        <v>20000</v>
      </c>
      <c r="D377" s="244">
        <v>1967</v>
      </c>
      <c r="E377" s="178"/>
      <c r="F377" s="170"/>
      <c r="G377" s="170"/>
      <c r="H377" s="170"/>
    </row>
    <row r="378" spans="1:8" ht="15.75" customHeight="1" thickBot="1">
      <c r="A378" s="235" t="s">
        <v>106</v>
      </c>
      <c r="B378" s="195">
        <f>SUM(B379:B381)</f>
        <v>1600000</v>
      </c>
      <c r="C378" s="195">
        <f>SUM(C379:C381)</f>
        <v>25451338.5</v>
      </c>
      <c r="D378" s="195">
        <f>SUM(D379:D381)</f>
        <v>14222400</v>
      </c>
      <c r="E378" s="127">
        <f>SUM(D378/C378*100)</f>
        <v>55.8807545622797</v>
      </c>
      <c r="F378" s="170"/>
      <c r="G378" s="170"/>
      <c r="H378" s="170"/>
    </row>
    <row r="379" spans="1:5" ht="15.75" customHeight="1">
      <c r="A379" s="242" t="s">
        <v>682</v>
      </c>
      <c r="B379" s="180">
        <v>1600000</v>
      </c>
      <c r="C379" s="180">
        <v>23298553.5</v>
      </c>
      <c r="D379" s="180">
        <v>12194615</v>
      </c>
      <c r="E379" s="112"/>
    </row>
    <row r="380" spans="1:5" ht="15.75" customHeight="1">
      <c r="A380" s="64" t="s">
        <v>286</v>
      </c>
      <c r="B380" s="65">
        <v>0</v>
      </c>
      <c r="C380" s="65">
        <v>130000</v>
      </c>
      <c r="D380" s="65">
        <v>5000</v>
      </c>
      <c r="E380" s="112"/>
    </row>
    <row r="381" spans="1:5" ht="15.75" customHeight="1" thickBot="1">
      <c r="A381" s="245" t="s">
        <v>681</v>
      </c>
      <c r="B381" s="246">
        <v>0</v>
      </c>
      <c r="C381" s="246">
        <v>2022785</v>
      </c>
      <c r="D381" s="246">
        <v>2022785</v>
      </c>
      <c r="E381" s="247"/>
    </row>
    <row r="382" spans="1:8" ht="15.75" customHeight="1" thickBot="1">
      <c r="A382" s="235" t="s">
        <v>37</v>
      </c>
      <c r="B382" s="195">
        <f>SUM(B383:B411)</f>
        <v>5996000</v>
      </c>
      <c r="C382" s="195">
        <f>SUM(C383:C411)</f>
        <v>9365919</v>
      </c>
      <c r="D382" s="195">
        <f>SUM(D383:D411)</f>
        <v>8941523.89</v>
      </c>
      <c r="E382" s="127">
        <f>SUM(D382/C382*100)</f>
        <v>95.4687296569616</v>
      </c>
      <c r="F382" s="170"/>
      <c r="G382" s="170"/>
      <c r="H382" s="170"/>
    </row>
    <row r="383" spans="1:5" ht="15.75" customHeight="1">
      <c r="A383" s="34" t="s">
        <v>287</v>
      </c>
      <c r="B383" s="35">
        <v>4007000</v>
      </c>
      <c r="C383" s="35">
        <v>4007000</v>
      </c>
      <c r="D383" s="35">
        <v>4007000</v>
      </c>
      <c r="E383" s="46"/>
    </row>
    <row r="384" spans="1:5" ht="15.75" customHeight="1">
      <c r="A384" s="4" t="s">
        <v>695</v>
      </c>
      <c r="B384" s="5">
        <v>0</v>
      </c>
      <c r="C384" s="5">
        <v>19640</v>
      </c>
      <c r="D384" s="5">
        <v>19640</v>
      </c>
      <c r="E384" s="46"/>
    </row>
    <row r="385" spans="1:5" ht="15.75" customHeight="1">
      <c r="A385" s="4" t="s">
        <v>694</v>
      </c>
      <c r="B385" s="5">
        <v>0</v>
      </c>
      <c r="C385" s="5">
        <v>50000</v>
      </c>
      <c r="D385" s="5">
        <v>50000</v>
      </c>
      <c r="E385" s="46"/>
    </row>
    <row r="386" spans="1:5" ht="15.75" customHeight="1">
      <c r="A386" s="4" t="s">
        <v>683</v>
      </c>
      <c r="B386" s="5">
        <v>0</v>
      </c>
      <c r="C386" s="5">
        <v>0</v>
      </c>
      <c r="D386" s="5">
        <v>3630</v>
      </c>
      <c r="E386" s="46"/>
    </row>
    <row r="387" spans="1:5" ht="15.75" customHeight="1">
      <c r="A387" s="4" t="s">
        <v>288</v>
      </c>
      <c r="B387" s="5">
        <v>9000</v>
      </c>
      <c r="C387" s="5">
        <v>9000</v>
      </c>
      <c r="D387" s="5">
        <v>3630</v>
      </c>
      <c r="E387" s="46"/>
    </row>
    <row r="388" spans="1:6" ht="15.75" customHeight="1">
      <c r="A388" s="4" t="s">
        <v>289</v>
      </c>
      <c r="B388" s="5">
        <v>0</v>
      </c>
      <c r="C388" s="5">
        <v>30000</v>
      </c>
      <c r="D388" s="5">
        <v>29948</v>
      </c>
      <c r="E388" s="46"/>
      <c r="F388" s="6"/>
    </row>
    <row r="389" spans="1:5" ht="15.75" customHeight="1">
      <c r="A389" s="4" t="s">
        <v>290</v>
      </c>
      <c r="B389" s="5">
        <v>9000</v>
      </c>
      <c r="C389" s="5">
        <v>9000</v>
      </c>
      <c r="D389" s="5">
        <v>3630</v>
      </c>
      <c r="E389" s="46"/>
    </row>
    <row r="390" spans="1:6" ht="15.75" customHeight="1">
      <c r="A390" s="4" t="s">
        <v>291</v>
      </c>
      <c r="B390" s="5">
        <v>50000</v>
      </c>
      <c r="C390" s="5">
        <v>50000</v>
      </c>
      <c r="D390" s="5">
        <v>47406</v>
      </c>
      <c r="E390" s="46"/>
      <c r="F390" s="6"/>
    </row>
    <row r="391" spans="1:6" ht="15.75" customHeight="1">
      <c r="A391" s="4" t="s">
        <v>684</v>
      </c>
      <c r="B391" s="5">
        <v>1022000</v>
      </c>
      <c r="C391" s="5">
        <v>1022000</v>
      </c>
      <c r="D391" s="5">
        <v>905156.87</v>
      </c>
      <c r="E391" s="46"/>
      <c r="F391" s="6"/>
    </row>
    <row r="392" spans="1:6" ht="15.75" customHeight="1">
      <c r="A392" s="4" t="s">
        <v>685</v>
      </c>
      <c r="B392" s="5">
        <v>0</v>
      </c>
      <c r="C392" s="5">
        <v>0</v>
      </c>
      <c r="D392" s="5">
        <v>41491</v>
      </c>
      <c r="E392" s="46"/>
      <c r="F392" s="6"/>
    </row>
    <row r="393" spans="1:5" ht="15.75" customHeight="1">
      <c r="A393" s="4" t="s">
        <v>301</v>
      </c>
      <c r="B393" s="5">
        <v>0</v>
      </c>
      <c r="C393" s="5">
        <v>459000</v>
      </c>
      <c r="D393" s="5">
        <v>459395.26</v>
      </c>
      <c r="E393" s="46"/>
    </row>
    <row r="394" spans="1:6" ht="15.75" customHeight="1">
      <c r="A394" s="4" t="s">
        <v>292</v>
      </c>
      <c r="B394" s="5">
        <v>9000</v>
      </c>
      <c r="C394" s="5">
        <v>9000</v>
      </c>
      <c r="D394" s="5">
        <v>3630</v>
      </c>
      <c r="E394" s="46"/>
      <c r="F394" s="6"/>
    </row>
    <row r="395" spans="1:6" ht="15.75" customHeight="1">
      <c r="A395" s="4" t="s">
        <v>293</v>
      </c>
      <c r="B395" s="5">
        <v>120000</v>
      </c>
      <c r="C395" s="5">
        <v>120000</v>
      </c>
      <c r="D395" s="5">
        <v>0</v>
      </c>
      <c r="E395" s="46"/>
      <c r="F395" s="6"/>
    </row>
    <row r="396" spans="1:7" ht="15.75" customHeight="1">
      <c r="A396" s="4" t="s">
        <v>294</v>
      </c>
      <c r="B396" s="5">
        <v>80000</v>
      </c>
      <c r="C396" s="5">
        <v>80000</v>
      </c>
      <c r="D396" s="5">
        <v>113062.4</v>
      </c>
      <c r="E396" s="46"/>
      <c r="F396" s="6"/>
      <c r="G396" s="6"/>
    </row>
    <row r="397" spans="1:6" ht="15.75" customHeight="1">
      <c r="A397" s="4" t="s">
        <v>295</v>
      </c>
      <c r="B397" s="5">
        <v>62000</v>
      </c>
      <c r="C397" s="5">
        <v>62000</v>
      </c>
      <c r="D397" s="5">
        <v>54752.5</v>
      </c>
      <c r="E397" s="46"/>
      <c r="F397" s="6"/>
    </row>
    <row r="398" spans="1:6" ht="15.75" customHeight="1">
      <c r="A398" s="4" t="s">
        <v>296</v>
      </c>
      <c r="B398" s="5">
        <v>57000</v>
      </c>
      <c r="C398" s="5">
        <v>57000</v>
      </c>
      <c r="D398" s="5">
        <v>71459.5</v>
      </c>
      <c r="E398" s="46"/>
      <c r="F398" s="6"/>
    </row>
    <row r="399" spans="1:6" ht="15.75" customHeight="1">
      <c r="A399" s="4" t="s">
        <v>298</v>
      </c>
      <c r="B399" s="5">
        <v>9000</v>
      </c>
      <c r="C399" s="5">
        <v>9000</v>
      </c>
      <c r="D399" s="5">
        <v>3630</v>
      </c>
      <c r="E399" s="46"/>
      <c r="F399" s="6"/>
    </row>
    <row r="400" spans="1:6" ht="15.75" customHeight="1">
      <c r="A400" s="4" t="s">
        <v>297</v>
      </c>
      <c r="B400" s="5">
        <v>126000</v>
      </c>
      <c r="C400" s="5">
        <v>126000</v>
      </c>
      <c r="D400" s="5">
        <v>97367</v>
      </c>
      <c r="E400" s="46"/>
      <c r="F400" s="6"/>
    </row>
    <row r="401" spans="1:6" ht="15.75" customHeight="1">
      <c r="A401" s="4" t="s">
        <v>299</v>
      </c>
      <c r="B401" s="5">
        <v>88000</v>
      </c>
      <c r="C401" s="5">
        <v>88000</v>
      </c>
      <c r="D401" s="5">
        <v>96101</v>
      </c>
      <c r="E401" s="46"/>
      <c r="F401" s="6"/>
    </row>
    <row r="402" spans="1:5" ht="15.75" customHeight="1">
      <c r="A402" s="4" t="s">
        <v>696</v>
      </c>
      <c r="B402" s="5">
        <v>0</v>
      </c>
      <c r="C402" s="5">
        <v>1768279</v>
      </c>
      <c r="D402" s="5">
        <v>1875621</v>
      </c>
      <c r="E402" s="46"/>
    </row>
    <row r="403" spans="1:5" ht="15.75" customHeight="1">
      <c r="A403" s="4" t="s">
        <v>300</v>
      </c>
      <c r="B403" s="5">
        <v>0</v>
      </c>
      <c r="C403" s="5">
        <v>443000</v>
      </c>
      <c r="D403" s="5">
        <v>442940.26</v>
      </c>
      <c r="E403" s="46"/>
    </row>
    <row r="404" spans="1:5" ht="15.75" customHeight="1">
      <c r="A404" s="4" t="s">
        <v>302</v>
      </c>
      <c r="B404" s="5">
        <v>9000</v>
      </c>
      <c r="C404" s="5">
        <v>9000</v>
      </c>
      <c r="D404" s="5">
        <v>3630</v>
      </c>
      <c r="E404" s="46"/>
    </row>
    <row r="405" spans="1:6" ht="15.75" customHeight="1">
      <c r="A405" s="4" t="s">
        <v>303</v>
      </c>
      <c r="B405" s="5">
        <v>52000</v>
      </c>
      <c r="C405" s="5">
        <v>52000</v>
      </c>
      <c r="D405" s="5">
        <v>72582.1</v>
      </c>
      <c r="E405" s="46"/>
      <c r="F405" s="6"/>
    </row>
    <row r="406" spans="1:6" ht="15.75" customHeight="1">
      <c r="A406" s="4" t="s">
        <v>304</v>
      </c>
      <c r="B406" s="5">
        <v>70000</v>
      </c>
      <c r="C406" s="5">
        <v>70000</v>
      </c>
      <c r="D406" s="5">
        <v>0</v>
      </c>
      <c r="E406" s="46"/>
      <c r="F406" s="6"/>
    </row>
    <row r="407" spans="1:5" ht="15.75" customHeight="1">
      <c r="A407" s="4" t="s">
        <v>305</v>
      </c>
      <c r="B407" s="5">
        <v>123000</v>
      </c>
      <c r="C407" s="5">
        <v>123000</v>
      </c>
      <c r="D407" s="5">
        <v>0</v>
      </c>
      <c r="E407" s="46"/>
    </row>
    <row r="408" spans="1:5" ht="15.75" customHeight="1">
      <c r="A408" s="4" t="s">
        <v>306</v>
      </c>
      <c r="B408" s="5">
        <v>9000</v>
      </c>
      <c r="C408" s="5">
        <v>9000</v>
      </c>
      <c r="D408" s="5">
        <v>3630</v>
      </c>
      <c r="E408" s="46"/>
    </row>
    <row r="409" spans="1:5" ht="15.75" customHeight="1">
      <c r="A409" s="4" t="s">
        <v>307</v>
      </c>
      <c r="B409" s="5">
        <v>76000</v>
      </c>
      <c r="C409" s="5">
        <v>76000</v>
      </c>
      <c r="D409" s="5">
        <v>74195</v>
      </c>
      <c r="E409" s="46"/>
    </row>
    <row r="410" spans="1:5" ht="15.75" customHeight="1">
      <c r="A410" s="4" t="s">
        <v>308</v>
      </c>
      <c r="B410" s="5">
        <v>9000</v>
      </c>
      <c r="C410" s="5">
        <v>9000</v>
      </c>
      <c r="D410" s="5">
        <v>3630</v>
      </c>
      <c r="E410" s="46"/>
    </row>
    <row r="411" spans="1:6" ht="15.75" customHeight="1" thickBot="1">
      <c r="A411" s="47" t="s">
        <v>686</v>
      </c>
      <c r="B411" s="36">
        <v>0</v>
      </c>
      <c r="C411" s="36">
        <v>600000</v>
      </c>
      <c r="D411" s="36">
        <v>454366</v>
      </c>
      <c r="E411" s="97"/>
      <c r="F411" s="224"/>
    </row>
    <row r="412" spans="1:8" ht="15.75" customHeight="1" thickBot="1">
      <c r="A412" s="235" t="s">
        <v>38</v>
      </c>
      <c r="B412" s="195">
        <f>SUM(B413:B442)</f>
        <v>15205000</v>
      </c>
      <c r="C412" s="195">
        <f>SUM(C413:C442)</f>
        <v>29710261.43</v>
      </c>
      <c r="D412" s="195">
        <f>SUM(D413:D442)</f>
        <v>20801160.670000006</v>
      </c>
      <c r="E412" s="127">
        <f>SUM(D412/C412*100)</f>
        <v>70.01338819925694</v>
      </c>
      <c r="F412" s="170"/>
      <c r="G412" s="170"/>
      <c r="H412" s="170"/>
    </row>
    <row r="413" spans="1:5" ht="15.75" customHeight="1">
      <c r="A413" s="34" t="s">
        <v>309</v>
      </c>
      <c r="B413" s="35">
        <v>3359000</v>
      </c>
      <c r="C413" s="35">
        <v>3661000</v>
      </c>
      <c r="D413" s="35">
        <v>3661000</v>
      </c>
      <c r="E413" s="46"/>
    </row>
    <row r="414" spans="1:5" ht="15.75" customHeight="1">
      <c r="A414" s="4" t="s">
        <v>310</v>
      </c>
      <c r="B414" s="5">
        <v>22000</v>
      </c>
      <c r="C414" s="5">
        <v>22000</v>
      </c>
      <c r="D414" s="5">
        <v>14520</v>
      </c>
      <c r="E414" s="46"/>
    </row>
    <row r="415" spans="1:5" ht="15.75" customHeight="1">
      <c r="A415" s="4" t="s">
        <v>312</v>
      </c>
      <c r="B415" s="5">
        <v>9000</v>
      </c>
      <c r="C415" s="5">
        <v>9000</v>
      </c>
      <c r="D415" s="5">
        <v>9000</v>
      </c>
      <c r="E415" s="46"/>
    </row>
    <row r="416" spans="1:5" ht="15.75" customHeight="1">
      <c r="A416" s="4" t="s">
        <v>311</v>
      </c>
      <c r="B416" s="5">
        <v>98000</v>
      </c>
      <c r="C416" s="5">
        <v>13797261.43</v>
      </c>
      <c r="D416" s="5">
        <v>6162849.12</v>
      </c>
      <c r="E416" s="46"/>
    </row>
    <row r="417" spans="1:5" ht="15.75" customHeight="1">
      <c r="A417" s="4" t="s">
        <v>313</v>
      </c>
      <c r="B417" s="5">
        <v>110000</v>
      </c>
      <c r="C417" s="5">
        <v>110000</v>
      </c>
      <c r="D417" s="5">
        <v>79497</v>
      </c>
      <c r="E417" s="46"/>
    </row>
    <row r="418" spans="1:5" ht="15.75" customHeight="1">
      <c r="A418" s="4" t="s">
        <v>321</v>
      </c>
      <c r="B418" s="5">
        <v>35000</v>
      </c>
      <c r="C418" s="5">
        <v>35000</v>
      </c>
      <c r="D418" s="5">
        <v>0</v>
      </c>
      <c r="E418" s="46"/>
    </row>
    <row r="419" spans="1:5" ht="15.75" customHeight="1">
      <c r="A419" s="4" t="s">
        <v>687</v>
      </c>
      <c r="B419" s="5">
        <v>0</v>
      </c>
      <c r="C419" s="5">
        <v>0</v>
      </c>
      <c r="D419" s="5">
        <v>8000</v>
      </c>
      <c r="E419" s="46"/>
    </row>
    <row r="420" spans="1:7" ht="15.75" customHeight="1">
      <c r="A420" s="4" t="s">
        <v>314</v>
      </c>
      <c r="B420" s="5">
        <v>22000</v>
      </c>
      <c r="C420" s="5">
        <v>22000</v>
      </c>
      <c r="D420" s="5">
        <v>4840</v>
      </c>
      <c r="E420" s="46"/>
      <c r="G420" s="6"/>
    </row>
    <row r="421" spans="1:5" ht="15.75" customHeight="1">
      <c r="A421" s="4" t="s">
        <v>315</v>
      </c>
      <c r="B421" s="5">
        <v>726000</v>
      </c>
      <c r="C421" s="5">
        <v>726000</v>
      </c>
      <c r="D421" s="5">
        <v>356647.5</v>
      </c>
      <c r="E421" s="46"/>
    </row>
    <row r="422" spans="1:5" ht="15.75" customHeight="1">
      <c r="A422" s="4" t="s">
        <v>316</v>
      </c>
      <c r="B422" s="5">
        <v>541000</v>
      </c>
      <c r="C422" s="5">
        <v>613000</v>
      </c>
      <c r="D422" s="5">
        <v>613000</v>
      </c>
      <c r="E422" s="46"/>
    </row>
    <row r="423" spans="1:5" ht="15.75" customHeight="1">
      <c r="A423" s="4" t="s">
        <v>317</v>
      </c>
      <c r="B423" s="5">
        <v>9000</v>
      </c>
      <c r="C423" s="5">
        <v>9000</v>
      </c>
      <c r="D423" s="5">
        <v>3630</v>
      </c>
      <c r="E423" s="46"/>
    </row>
    <row r="424" spans="1:5" ht="15.75" customHeight="1">
      <c r="A424" s="4" t="s">
        <v>688</v>
      </c>
      <c r="B424" s="5">
        <v>0</v>
      </c>
      <c r="C424" s="5">
        <v>36000</v>
      </c>
      <c r="D424" s="5">
        <v>36000</v>
      </c>
      <c r="E424" s="46"/>
    </row>
    <row r="425" spans="1:5" ht="15.75" customHeight="1">
      <c r="A425" s="4" t="s">
        <v>319</v>
      </c>
      <c r="B425" s="5">
        <v>1484000</v>
      </c>
      <c r="C425" s="5">
        <v>1556000</v>
      </c>
      <c r="D425" s="5">
        <v>1556000</v>
      </c>
      <c r="E425" s="46"/>
    </row>
    <row r="426" spans="1:5" ht="15.75" customHeight="1">
      <c r="A426" s="4" t="s">
        <v>318</v>
      </c>
      <c r="B426" s="5">
        <v>9000</v>
      </c>
      <c r="C426" s="5">
        <v>9000</v>
      </c>
      <c r="D426" s="5">
        <v>3630</v>
      </c>
      <c r="E426" s="46"/>
    </row>
    <row r="427" spans="1:7" ht="15.75" customHeight="1">
      <c r="A427" s="4" t="s">
        <v>320</v>
      </c>
      <c r="B427" s="5">
        <v>1027000</v>
      </c>
      <c r="C427" s="5">
        <v>1027000</v>
      </c>
      <c r="D427" s="5">
        <v>984839.91</v>
      </c>
      <c r="E427" s="46"/>
      <c r="G427" s="6"/>
    </row>
    <row r="428" spans="1:5" ht="15.75" customHeight="1">
      <c r="A428" s="4" t="s">
        <v>322</v>
      </c>
      <c r="B428" s="5">
        <v>3200000</v>
      </c>
      <c r="C428" s="5">
        <v>3352000</v>
      </c>
      <c r="D428" s="5">
        <v>3352000</v>
      </c>
      <c r="E428" s="46"/>
    </row>
    <row r="429" spans="1:5" ht="15.75" customHeight="1">
      <c r="A429" s="4" t="s">
        <v>323</v>
      </c>
      <c r="B429" s="5">
        <v>11000</v>
      </c>
      <c r="C429" s="5">
        <v>11000</v>
      </c>
      <c r="D429" s="5">
        <v>4235</v>
      </c>
      <c r="E429" s="46"/>
    </row>
    <row r="430" spans="1:5" ht="15.75" customHeight="1">
      <c r="A430" s="4" t="s">
        <v>324</v>
      </c>
      <c r="B430" s="5">
        <v>115000</v>
      </c>
      <c r="C430" s="5">
        <v>115000</v>
      </c>
      <c r="D430" s="5">
        <v>144304.6</v>
      </c>
      <c r="E430" s="46"/>
    </row>
    <row r="431" spans="1:6" ht="15.75" customHeight="1">
      <c r="A431" s="4" t="s">
        <v>325</v>
      </c>
      <c r="B431" s="5">
        <v>100000</v>
      </c>
      <c r="C431" s="5">
        <v>100000</v>
      </c>
      <c r="D431" s="5">
        <v>83900.19</v>
      </c>
      <c r="E431" s="46"/>
      <c r="F431" s="6"/>
    </row>
    <row r="432" spans="1:5" ht="15.75" customHeight="1">
      <c r="A432" s="4" t="s">
        <v>326</v>
      </c>
      <c r="B432" s="5">
        <v>2711000</v>
      </c>
      <c r="C432" s="5">
        <v>2863000</v>
      </c>
      <c r="D432" s="5">
        <v>2863000</v>
      </c>
      <c r="E432" s="46"/>
    </row>
    <row r="433" spans="1:6" ht="15.75" customHeight="1">
      <c r="A433" s="4" t="s">
        <v>327</v>
      </c>
      <c r="B433" s="5">
        <v>11000</v>
      </c>
      <c r="C433" s="5">
        <v>11000</v>
      </c>
      <c r="D433" s="5">
        <v>4235</v>
      </c>
      <c r="E433" s="46"/>
      <c r="F433" s="6"/>
    </row>
    <row r="434" spans="1:6" ht="15.75" customHeight="1">
      <c r="A434" s="4" t="s">
        <v>329</v>
      </c>
      <c r="B434" s="5">
        <v>6000</v>
      </c>
      <c r="C434" s="5">
        <v>6000</v>
      </c>
      <c r="D434" s="5">
        <v>6000</v>
      </c>
      <c r="E434" s="46"/>
      <c r="F434" s="6"/>
    </row>
    <row r="435" spans="1:6" ht="15.75" customHeight="1">
      <c r="A435" s="4" t="s">
        <v>328</v>
      </c>
      <c r="B435" s="5">
        <v>72000</v>
      </c>
      <c r="C435" s="5">
        <v>72000</v>
      </c>
      <c r="D435" s="5">
        <v>61710</v>
      </c>
      <c r="E435" s="46"/>
      <c r="F435" s="6"/>
    </row>
    <row r="436" spans="1:5" ht="15.75" customHeight="1">
      <c r="A436" s="4" t="s">
        <v>689</v>
      </c>
      <c r="B436" s="5">
        <v>1508000</v>
      </c>
      <c r="C436" s="5">
        <v>1508000</v>
      </c>
      <c r="D436" s="5">
        <v>665863</v>
      </c>
      <c r="E436" s="46"/>
    </row>
    <row r="437" spans="1:5" ht="15.75" customHeight="1">
      <c r="A437" s="4" t="s">
        <v>690</v>
      </c>
      <c r="B437" s="5">
        <v>0</v>
      </c>
      <c r="C437" s="5">
        <v>0</v>
      </c>
      <c r="D437" s="5">
        <v>1633.5</v>
      </c>
      <c r="E437" s="46"/>
    </row>
    <row r="438" spans="1:6" ht="15.75" customHeight="1">
      <c r="A438" s="4" t="s">
        <v>330</v>
      </c>
      <c r="B438" s="5">
        <v>0</v>
      </c>
      <c r="C438" s="5">
        <v>0</v>
      </c>
      <c r="D438" s="5">
        <v>1665</v>
      </c>
      <c r="E438" s="46"/>
      <c r="F438" s="6"/>
    </row>
    <row r="439" spans="1:6" ht="15.75" customHeight="1">
      <c r="A439" s="4" t="s">
        <v>691</v>
      </c>
      <c r="B439" s="5">
        <v>0</v>
      </c>
      <c r="C439" s="5">
        <v>0</v>
      </c>
      <c r="D439" s="5">
        <v>22627</v>
      </c>
      <c r="E439" s="46"/>
      <c r="F439" s="6"/>
    </row>
    <row r="440" spans="1:6" ht="15.75" customHeight="1">
      <c r="A440" s="4" t="s">
        <v>692</v>
      </c>
      <c r="B440" s="5">
        <v>0</v>
      </c>
      <c r="C440" s="5">
        <v>20000</v>
      </c>
      <c r="D440" s="5">
        <v>17020</v>
      </c>
      <c r="E440" s="46"/>
      <c r="F440" s="6"/>
    </row>
    <row r="441" spans="1:6" ht="15.75" customHeight="1">
      <c r="A441" s="4" t="s">
        <v>693</v>
      </c>
      <c r="B441" s="5">
        <v>0</v>
      </c>
      <c r="C441" s="5">
        <v>0</v>
      </c>
      <c r="D441" s="5">
        <v>59634.85</v>
      </c>
      <c r="E441" s="46"/>
      <c r="F441" s="6"/>
    </row>
    <row r="442" spans="1:5" ht="15.75" customHeight="1" thickBot="1">
      <c r="A442" s="47" t="s">
        <v>331</v>
      </c>
      <c r="B442" s="36">
        <v>20000</v>
      </c>
      <c r="C442" s="36">
        <v>20000</v>
      </c>
      <c r="D442" s="36">
        <v>19879</v>
      </c>
      <c r="E442" s="97"/>
    </row>
    <row r="443" spans="1:8" ht="15.75" customHeight="1" thickBot="1">
      <c r="A443" s="235" t="s">
        <v>138</v>
      </c>
      <c r="B443" s="195">
        <f>SUM(B444)</f>
        <v>0</v>
      </c>
      <c r="C443" s="195">
        <f>SUM(C444)</f>
        <v>25000</v>
      </c>
      <c r="D443" s="195">
        <f>SUM(D444)</f>
        <v>25000</v>
      </c>
      <c r="E443" s="127">
        <f>SUM(D443/C443*100)</f>
        <v>100</v>
      </c>
      <c r="F443" s="170"/>
      <c r="G443" s="170"/>
      <c r="H443" s="170"/>
    </row>
    <row r="444" spans="1:5" ht="15.75" customHeight="1" thickBot="1">
      <c r="A444" s="248" t="s">
        <v>332</v>
      </c>
      <c r="B444" s="192">
        <v>0</v>
      </c>
      <c r="C444" s="192">
        <v>25000</v>
      </c>
      <c r="D444" s="192">
        <v>25000</v>
      </c>
      <c r="E444" s="97"/>
    </row>
    <row r="445" spans="1:8" ht="15.75" customHeight="1" thickBot="1">
      <c r="A445" s="235" t="s">
        <v>102</v>
      </c>
      <c r="B445" s="195">
        <f>SUM(B446:B449)</f>
        <v>98000</v>
      </c>
      <c r="C445" s="195">
        <f>SUM(C446:C449)</f>
        <v>3968050</v>
      </c>
      <c r="D445" s="195">
        <f>SUM(D446:D449)</f>
        <v>2700913.75</v>
      </c>
      <c r="E445" s="127">
        <f>SUM(D445/C445*100)</f>
        <v>68.06652511939114</v>
      </c>
      <c r="F445" s="170"/>
      <c r="G445" s="170"/>
      <c r="H445" s="170"/>
    </row>
    <row r="446" spans="1:5" ht="15.75" customHeight="1">
      <c r="A446" s="34" t="s">
        <v>333</v>
      </c>
      <c r="B446" s="35">
        <v>11000</v>
      </c>
      <c r="C446" s="35">
        <v>11000</v>
      </c>
      <c r="D446" s="35">
        <v>4235</v>
      </c>
      <c r="E446" s="46"/>
    </row>
    <row r="447" spans="1:6" ht="15.75" customHeight="1">
      <c r="A447" s="4" t="s">
        <v>334</v>
      </c>
      <c r="B447" s="5">
        <v>63000</v>
      </c>
      <c r="C447" s="5">
        <v>63000</v>
      </c>
      <c r="D447" s="5">
        <v>62981</v>
      </c>
      <c r="E447" s="46"/>
      <c r="F447" s="223"/>
    </row>
    <row r="448" spans="1:6" ht="15.75" customHeight="1">
      <c r="A448" s="4" t="s">
        <v>697</v>
      </c>
      <c r="B448" s="5">
        <v>0</v>
      </c>
      <c r="C448" s="5">
        <v>71000</v>
      </c>
      <c r="D448" s="5">
        <v>70180</v>
      </c>
      <c r="E448" s="46"/>
      <c r="F448" s="6"/>
    </row>
    <row r="449" spans="1:5" ht="15.75" customHeight="1" thickBot="1">
      <c r="A449" s="47" t="s">
        <v>335</v>
      </c>
      <c r="B449" s="36">
        <v>24000</v>
      </c>
      <c r="C449" s="36">
        <v>3823050</v>
      </c>
      <c r="D449" s="36">
        <v>2563517.75</v>
      </c>
      <c r="E449" s="97"/>
    </row>
    <row r="450" spans="1:8" ht="15.75" customHeight="1" thickBot="1">
      <c r="A450" s="235" t="s">
        <v>113</v>
      </c>
      <c r="B450" s="195">
        <f>SUM(B451:B453)</f>
        <v>141000</v>
      </c>
      <c r="C450" s="195">
        <f>SUM(C451:C453)</f>
        <v>146000</v>
      </c>
      <c r="D450" s="195">
        <f>SUM(D451:D453)</f>
        <v>146000</v>
      </c>
      <c r="E450" s="127">
        <f>SUM(D450/C450*100)</f>
        <v>100</v>
      </c>
      <c r="F450" s="170"/>
      <c r="G450" s="170"/>
      <c r="H450" s="170"/>
    </row>
    <row r="451" spans="1:5" ht="15.75" customHeight="1">
      <c r="A451" s="34" t="s">
        <v>336</v>
      </c>
      <c r="B451" s="35">
        <v>49000</v>
      </c>
      <c r="C451" s="35">
        <v>141000</v>
      </c>
      <c r="D451" s="35">
        <v>141000</v>
      </c>
      <c r="E451" s="46"/>
    </row>
    <row r="452" spans="1:5" ht="15.75" customHeight="1">
      <c r="A452" s="4" t="s">
        <v>337</v>
      </c>
      <c r="B452" s="5">
        <v>92000</v>
      </c>
      <c r="C452" s="5">
        <v>0</v>
      </c>
      <c r="D452" s="5">
        <v>0</v>
      </c>
      <c r="E452" s="46"/>
    </row>
    <row r="453" spans="1:5" ht="15.75" customHeight="1" thickBot="1">
      <c r="A453" s="47" t="s">
        <v>698</v>
      </c>
      <c r="B453" s="36">
        <v>0</v>
      </c>
      <c r="C453" s="36">
        <v>5000</v>
      </c>
      <c r="D453" s="36">
        <v>5000</v>
      </c>
      <c r="E453" s="97"/>
    </row>
    <row r="454" spans="1:8" ht="15.75" customHeight="1" thickBot="1">
      <c r="A454" s="235" t="s">
        <v>699</v>
      </c>
      <c r="B454" s="195">
        <f>SUM(B455)</f>
        <v>0</v>
      </c>
      <c r="C454" s="195">
        <f>SUM(C455)</f>
        <v>3000</v>
      </c>
      <c r="D454" s="195">
        <f>SUM(D455)</f>
        <v>0</v>
      </c>
      <c r="E454" s="127">
        <f>SUM(D454/C454*100)</f>
        <v>0</v>
      </c>
      <c r="F454" s="170"/>
      <c r="G454" s="170"/>
      <c r="H454" s="170"/>
    </row>
    <row r="455" spans="1:5" ht="15.75" customHeight="1" thickBot="1">
      <c r="A455" s="248" t="s">
        <v>700</v>
      </c>
      <c r="B455" s="192">
        <v>0</v>
      </c>
      <c r="C455" s="192">
        <v>3000</v>
      </c>
      <c r="D455" s="192">
        <v>0</v>
      </c>
      <c r="E455" s="97"/>
    </row>
    <row r="456" spans="1:8" ht="15.75" customHeight="1" thickBot="1">
      <c r="A456" s="235" t="s">
        <v>139</v>
      </c>
      <c r="B456" s="195">
        <f>SUM(B457:B458)</f>
        <v>0</v>
      </c>
      <c r="C456" s="195">
        <f>SUM(C457:C458)</f>
        <v>28000</v>
      </c>
      <c r="D456" s="195">
        <f>SUM(D457:D458)</f>
        <v>28000</v>
      </c>
      <c r="E456" s="127">
        <f>SUM(D456/C456*100)</f>
        <v>100</v>
      </c>
      <c r="F456" s="170"/>
      <c r="G456" s="170"/>
      <c r="H456" s="170"/>
    </row>
    <row r="457" spans="1:8" s="20" customFormat="1" ht="15.75" customHeight="1">
      <c r="A457" s="242" t="s">
        <v>701</v>
      </c>
      <c r="B457" s="180">
        <v>0</v>
      </c>
      <c r="C457" s="180">
        <v>3000</v>
      </c>
      <c r="D457" s="180">
        <v>3000</v>
      </c>
      <c r="E457" s="112"/>
      <c r="F457" s="170"/>
      <c r="G457" s="170"/>
      <c r="H457" s="170"/>
    </row>
    <row r="458" spans="1:5" ht="15.75" customHeight="1" thickBot="1">
      <c r="A458" s="47" t="s">
        <v>338</v>
      </c>
      <c r="B458" s="36">
        <v>0</v>
      </c>
      <c r="C458" s="36">
        <v>25000</v>
      </c>
      <c r="D458" s="36">
        <v>25000</v>
      </c>
      <c r="E458" s="97"/>
    </row>
    <row r="459" spans="1:8" ht="15.75" customHeight="1" thickBot="1">
      <c r="A459" s="235" t="s">
        <v>156</v>
      </c>
      <c r="B459" s="195">
        <f>SUM(B460)</f>
        <v>0</v>
      </c>
      <c r="C459" s="195">
        <f>SUM(C460)</f>
        <v>2000</v>
      </c>
      <c r="D459" s="195">
        <f>SUM(D460)</f>
        <v>2000</v>
      </c>
      <c r="E459" s="127">
        <f>SUM(D459/C459*100)</f>
        <v>100</v>
      </c>
      <c r="F459" s="170"/>
      <c r="G459" s="170"/>
      <c r="H459" s="170"/>
    </row>
    <row r="460" spans="1:5" ht="15.75" customHeight="1" thickBot="1">
      <c r="A460" s="248" t="s">
        <v>339</v>
      </c>
      <c r="B460" s="192">
        <v>0</v>
      </c>
      <c r="C460" s="192">
        <v>2000</v>
      </c>
      <c r="D460" s="192">
        <v>2000</v>
      </c>
      <c r="E460" s="97"/>
    </row>
    <row r="461" spans="1:8" ht="15.75" customHeight="1" thickBot="1">
      <c r="A461" s="235" t="s">
        <v>55</v>
      </c>
      <c r="B461" s="195">
        <f>SUM(B462:B465)</f>
        <v>3007000</v>
      </c>
      <c r="C461" s="195">
        <f>SUM(C462:C465)</f>
        <v>3007000</v>
      </c>
      <c r="D461" s="195">
        <f>SUM(D462:D465)</f>
        <v>3001310</v>
      </c>
      <c r="E461" s="127">
        <f>SUM(D461/C461*100)</f>
        <v>99.81077485866312</v>
      </c>
      <c r="F461" s="170"/>
      <c r="G461" s="170"/>
      <c r="H461" s="170"/>
    </row>
    <row r="462" spans="1:8" s="20" customFormat="1" ht="15.75" customHeight="1">
      <c r="A462" s="242" t="s">
        <v>340</v>
      </c>
      <c r="B462" s="180">
        <v>2973000</v>
      </c>
      <c r="C462" s="180">
        <v>2973000</v>
      </c>
      <c r="D462" s="180">
        <v>2973000</v>
      </c>
      <c r="E462" s="112"/>
      <c r="F462" s="170"/>
      <c r="G462" s="170"/>
      <c r="H462" s="170"/>
    </row>
    <row r="463" spans="1:8" s="20" customFormat="1" ht="15.75" customHeight="1">
      <c r="A463" s="64" t="s">
        <v>341</v>
      </c>
      <c r="B463" s="65">
        <v>10000</v>
      </c>
      <c r="C463" s="65">
        <v>10000</v>
      </c>
      <c r="D463" s="65">
        <v>10000</v>
      </c>
      <c r="E463" s="112"/>
      <c r="F463" s="170"/>
      <c r="G463" s="170"/>
      <c r="H463" s="170"/>
    </row>
    <row r="464" spans="1:8" s="20" customFormat="1" ht="15.75" customHeight="1">
      <c r="A464" s="64" t="s">
        <v>342</v>
      </c>
      <c r="B464" s="65">
        <v>15000</v>
      </c>
      <c r="C464" s="65">
        <v>15000</v>
      </c>
      <c r="D464" s="65">
        <v>14680</v>
      </c>
      <c r="E464" s="112"/>
      <c r="F464" s="170"/>
      <c r="G464" s="170"/>
      <c r="H464" s="170"/>
    </row>
    <row r="465" spans="1:5" s="20" customFormat="1" ht="15.75" customHeight="1" thickBot="1">
      <c r="A465" s="245" t="s">
        <v>343</v>
      </c>
      <c r="B465" s="246">
        <v>9000</v>
      </c>
      <c r="C465" s="246">
        <v>9000</v>
      </c>
      <c r="D465" s="246">
        <v>3630</v>
      </c>
      <c r="E465" s="247"/>
    </row>
    <row r="466" spans="1:8" ht="15.75" customHeight="1" thickBot="1">
      <c r="A466" s="235" t="s">
        <v>56</v>
      </c>
      <c r="B466" s="195">
        <f>SUM(B467:B468)</f>
        <v>3565000</v>
      </c>
      <c r="C466" s="195">
        <f>SUM(C467:C468)</f>
        <v>3600000</v>
      </c>
      <c r="D466" s="195">
        <f>SUM(D467:D468)</f>
        <v>3598033</v>
      </c>
      <c r="E466" s="127">
        <f>SUM(D466/C466*100)</f>
        <v>99.94536111111111</v>
      </c>
      <c r="F466" s="170"/>
      <c r="G466" s="170"/>
      <c r="H466" s="170"/>
    </row>
    <row r="467" spans="1:5" ht="15.75" customHeight="1">
      <c r="A467" s="34" t="s">
        <v>344</v>
      </c>
      <c r="B467" s="35">
        <v>3565000</v>
      </c>
      <c r="C467" s="35">
        <v>3565000</v>
      </c>
      <c r="D467" s="35">
        <v>3565000</v>
      </c>
      <c r="E467" s="46"/>
    </row>
    <row r="468" spans="1:5" ht="15.75" customHeight="1" thickBot="1">
      <c r="A468" s="248" t="s">
        <v>702</v>
      </c>
      <c r="B468" s="192">
        <v>0</v>
      </c>
      <c r="C468" s="36">
        <v>35000</v>
      </c>
      <c r="D468" s="192">
        <v>33033</v>
      </c>
      <c r="E468" s="97"/>
    </row>
    <row r="469" spans="1:8" ht="15.75" customHeight="1" thickBot="1">
      <c r="A469" s="235" t="s">
        <v>122</v>
      </c>
      <c r="B469" s="195">
        <f>SUM(B470:B475)</f>
        <v>50000</v>
      </c>
      <c r="C469" s="195">
        <f>SUM(C470:C475)</f>
        <v>85800</v>
      </c>
      <c r="D469" s="195">
        <f>SUM(D470:D475)</f>
        <v>85799.76000000001</v>
      </c>
      <c r="E469" s="127">
        <f>SUM(D469/C469*100)</f>
        <v>99.9997202797203</v>
      </c>
      <c r="F469" s="170"/>
      <c r="G469" s="170"/>
      <c r="H469" s="170"/>
    </row>
    <row r="470" spans="1:5" ht="15.75" customHeight="1">
      <c r="A470" s="34" t="s">
        <v>706</v>
      </c>
      <c r="B470" s="35">
        <v>50000</v>
      </c>
      <c r="C470" s="35">
        <v>50000</v>
      </c>
      <c r="D470" s="35">
        <v>49999.76</v>
      </c>
      <c r="E470" s="46"/>
    </row>
    <row r="471" spans="1:5" ht="15.75" customHeight="1">
      <c r="A471" s="34" t="s">
        <v>707</v>
      </c>
      <c r="B471" s="35">
        <v>0</v>
      </c>
      <c r="C471" s="5">
        <v>10000</v>
      </c>
      <c r="D471" s="35">
        <v>10000</v>
      </c>
      <c r="E471" s="46"/>
    </row>
    <row r="472" spans="1:5" ht="15.75" customHeight="1">
      <c r="A472" s="34" t="s">
        <v>704</v>
      </c>
      <c r="B472" s="35">
        <v>0</v>
      </c>
      <c r="C472" s="5">
        <v>10000</v>
      </c>
      <c r="D472" s="35">
        <v>10000</v>
      </c>
      <c r="E472" s="46"/>
    </row>
    <row r="473" spans="1:5" ht="15.75" customHeight="1">
      <c r="A473" s="34" t="s">
        <v>708</v>
      </c>
      <c r="B473" s="35">
        <v>0</v>
      </c>
      <c r="C473" s="5">
        <v>8000</v>
      </c>
      <c r="D473" s="35">
        <v>8000</v>
      </c>
      <c r="E473" s="46"/>
    </row>
    <row r="474" spans="1:5" ht="15.75" customHeight="1">
      <c r="A474" s="34" t="s">
        <v>703</v>
      </c>
      <c r="B474" s="35">
        <v>0</v>
      </c>
      <c r="C474" s="5">
        <v>3000</v>
      </c>
      <c r="D474" s="35">
        <v>3000</v>
      </c>
      <c r="E474" s="46"/>
    </row>
    <row r="475" spans="1:5" ht="15.75" customHeight="1" thickBot="1">
      <c r="A475" s="248" t="s">
        <v>705</v>
      </c>
      <c r="B475" s="192">
        <v>0</v>
      </c>
      <c r="C475" s="36">
        <v>4800</v>
      </c>
      <c r="D475" s="192">
        <v>4800</v>
      </c>
      <c r="E475" s="97"/>
    </row>
    <row r="476" spans="1:8" ht="15.75" customHeight="1" thickBot="1">
      <c r="A476" s="235" t="s">
        <v>57</v>
      </c>
      <c r="B476" s="195">
        <f>SUM(B477:B482)</f>
        <v>257000</v>
      </c>
      <c r="C476" s="195">
        <f>SUM(C477:C482)</f>
        <v>280843</v>
      </c>
      <c r="D476" s="195">
        <f>SUM(D477:D482)</f>
        <v>269422.7</v>
      </c>
      <c r="E476" s="127">
        <f>SUM(D476/C476*100)</f>
        <v>95.93356430461148</v>
      </c>
      <c r="F476" s="170"/>
      <c r="G476" s="170"/>
      <c r="H476" s="170"/>
    </row>
    <row r="477" spans="1:5" ht="15.75" customHeight="1">
      <c r="A477" s="34" t="s">
        <v>345</v>
      </c>
      <c r="B477" s="35">
        <v>40000</v>
      </c>
      <c r="C477" s="35">
        <v>40000</v>
      </c>
      <c r="D477" s="35">
        <v>48891</v>
      </c>
      <c r="E477" s="46"/>
    </row>
    <row r="478" spans="1:5" ht="15.75" customHeight="1">
      <c r="A478" s="4" t="s">
        <v>346</v>
      </c>
      <c r="B478" s="35">
        <v>40000</v>
      </c>
      <c r="C478" s="5">
        <v>37518</v>
      </c>
      <c r="D478" s="5">
        <v>37518</v>
      </c>
      <c r="E478" s="46"/>
    </row>
    <row r="479" spans="1:5" ht="15.75" customHeight="1">
      <c r="A479" s="4" t="s">
        <v>347</v>
      </c>
      <c r="B479" s="35">
        <v>30000</v>
      </c>
      <c r="C479" s="5">
        <v>30000</v>
      </c>
      <c r="D479" s="5">
        <v>28850.7</v>
      </c>
      <c r="E479" s="46"/>
    </row>
    <row r="480" spans="1:5" ht="15.75" customHeight="1">
      <c r="A480" s="4" t="s">
        <v>348</v>
      </c>
      <c r="B480" s="35">
        <v>40000</v>
      </c>
      <c r="C480" s="5">
        <v>40000</v>
      </c>
      <c r="D480" s="5">
        <v>40000</v>
      </c>
      <c r="E480" s="46"/>
    </row>
    <row r="481" spans="1:5" ht="15.75" customHeight="1">
      <c r="A481" s="4" t="s">
        <v>349</v>
      </c>
      <c r="B481" s="35">
        <v>30000</v>
      </c>
      <c r="C481" s="5">
        <v>30000</v>
      </c>
      <c r="D481" s="5">
        <v>39125</v>
      </c>
      <c r="E481" s="46"/>
    </row>
    <row r="482" spans="1:5" ht="15.75" customHeight="1" thickBot="1">
      <c r="A482" s="47" t="s">
        <v>709</v>
      </c>
      <c r="B482" s="192">
        <v>77000</v>
      </c>
      <c r="C482" s="36">
        <v>103325</v>
      </c>
      <c r="D482" s="36">
        <v>75038</v>
      </c>
      <c r="E482" s="97"/>
    </row>
    <row r="483" spans="1:8" ht="15.75" customHeight="1" thickBot="1">
      <c r="A483" s="235" t="s">
        <v>86</v>
      </c>
      <c r="B483" s="195">
        <f>SUM(B484:B497)</f>
        <v>1000000</v>
      </c>
      <c r="C483" s="195">
        <f>SUM(C484:C497)</f>
        <v>2616000</v>
      </c>
      <c r="D483" s="195">
        <f>SUM(D484:D497)</f>
        <v>2231959</v>
      </c>
      <c r="E483" s="127">
        <f>SUM(D483/C483*100)</f>
        <v>85.31953363914373</v>
      </c>
      <c r="F483" s="170"/>
      <c r="G483" s="170"/>
      <c r="H483" s="170"/>
    </row>
    <row r="484" spans="1:5" ht="15.75" customHeight="1">
      <c r="A484" s="34" t="s">
        <v>350</v>
      </c>
      <c r="B484" s="35">
        <v>1000000</v>
      </c>
      <c r="C484" s="35">
        <v>38023</v>
      </c>
      <c r="D484" s="35">
        <v>0</v>
      </c>
      <c r="E484" s="46"/>
    </row>
    <row r="485" spans="1:5" ht="15.75" customHeight="1">
      <c r="A485" s="4" t="s">
        <v>351</v>
      </c>
      <c r="B485" s="35">
        <v>0</v>
      </c>
      <c r="C485" s="5">
        <v>84496</v>
      </c>
      <c r="D485" s="5">
        <v>0</v>
      </c>
      <c r="E485" s="46"/>
    </row>
    <row r="486" spans="1:5" ht="15.75" customHeight="1">
      <c r="A486" s="4" t="s">
        <v>710</v>
      </c>
      <c r="B486" s="35">
        <v>0</v>
      </c>
      <c r="C486" s="5">
        <v>129370</v>
      </c>
      <c r="D486" s="5">
        <v>129370</v>
      </c>
      <c r="E486" s="46"/>
    </row>
    <row r="487" spans="1:5" ht="15.75" customHeight="1">
      <c r="A487" s="4" t="s">
        <v>711</v>
      </c>
      <c r="B487" s="35">
        <v>0</v>
      </c>
      <c r="C487" s="5">
        <v>645000</v>
      </c>
      <c r="D487" s="5">
        <v>645000</v>
      </c>
      <c r="E487" s="46"/>
    </row>
    <row r="488" spans="1:5" ht="15.75" customHeight="1">
      <c r="A488" s="4" t="s">
        <v>712</v>
      </c>
      <c r="B488" s="35">
        <v>0</v>
      </c>
      <c r="C488" s="5">
        <v>90576</v>
      </c>
      <c r="D488" s="5">
        <v>90576</v>
      </c>
      <c r="E488" s="46"/>
    </row>
    <row r="489" spans="1:5" ht="15.75" customHeight="1">
      <c r="A489" s="4" t="s">
        <v>713</v>
      </c>
      <c r="B489" s="35">
        <v>0</v>
      </c>
      <c r="C489" s="5">
        <v>452000</v>
      </c>
      <c r="D489" s="5">
        <v>452000</v>
      </c>
      <c r="E489" s="46"/>
    </row>
    <row r="490" spans="1:5" ht="15.75" customHeight="1">
      <c r="A490" s="4" t="s">
        <v>352</v>
      </c>
      <c r="B490" s="35">
        <v>0</v>
      </c>
      <c r="C490" s="5">
        <v>44000</v>
      </c>
      <c r="D490" s="5">
        <v>44000</v>
      </c>
      <c r="E490" s="46"/>
    </row>
    <row r="491" spans="1:5" ht="15.75" customHeight="1">
      <c r="A491" s="4" t="s">
        <v>353</v>
      </c>
      <c r="B491" s="35">
        <v>0</v>
      </c>
      <c r="C491" s="5">
        <v>24972</v>
      </c>
      <c r="D491" s="5">
        <v>0</v>
      </c>
      <c r="E491" s="46"/>
    </row>
    <row r="492" spans="1:5" ht="15.75" customHeight="1">
      <c r="A492" s="4" t="s">
        <v>354</v>
      </c>
      <c r="B492" s="35">
        <v>0</v>
      </c>
      <c r="C492" s="5">
        <v>63980</v>
      </c>
      <c r="D492" s="5">
        <v>0</v>
      </c>
      <c r="E492" s="46"/>
    </row>
    <row r="493" spans="1:5" ht="15.75" customHeight="1">
      <c r="A493" s="4" t="s">
        <v>714</v>
      </c>
      <c r="B493" s="35">
        <v>0</v>
      </c>
      <c r="C493" s="5">
        <v>434683</v>
      </c>
      <c r="D493" s="5">
        <v>262113</v>
      </c>
      <c r="E493" s="46"/>
    </row>
    <row r="494" spans="1:5" ht="15.75" customHeight="1">
      <c r="A494" s="4" t="s">
        <v>715</v>
      </c>
      <c r="B494" s="35">
        <v>0</v>
      </c>
      <c r="C494" s="5">
        <v>158000</v>
      </c>
      <c r="D494" s="5">
        <v>158000</v>
      </c>
      <c r="E494" s="46"/>
    </row>
    <row r="495" spans="1:5" ht="15.75" customHeight="1">
      <c r="A495" s="4" t="s">
        <v>716</v>
      </c>
      <c r="B495" s="35">
        <v>0</v>
      </c>
      <c r="C495" s="5">
        <v>89900</v>
      </c>
      <c r="D495" s="5">
        <v>89900</v>
      </c>
      <c r="E495" s="46"/>
    </row>
    <row r="496" spans="1:5" ht="15.75" customHeight="1">
      <c r="A496" s="4" t="s">
        <v>717</v>
      </c>
      <c r="B496" s="35">
        <v>0</v>
      </c>
      <c r="C496" s="5">
        <v>261000</v>
      </c>
      <c r="D496" s="5">
        <v>261000</v>
      </c>
      <c r="E496" s="46"/>
    </row>
    <row r="497" spans="1:5" ht="15.75" customHeight="1" thickBot="1">
      <c r="A497" s="47" t="s">
        <v>718</v>
      </c>
      <c r="B497" s="192">
        <v>0</v>
      </c>
      <c r="C497" s="36">
        <v>100000</v>
      </c>
      <c r="D497" s="36">
        <v>100000</v>
      </c>
      <c r="E497" s="97"/>
    </row>
    <row r="498" spans="1:8" ht="15.75" customHeight="1" thickBot="1">
      <c r="A498" s="235" t="s">
        <v>123</v>
      </c>
      <c r="B498" s="195">
        <f>SUM(B499:B504)</f>
        <v>0</v>
      </c>
      <c r="C498" s="195">
        <f>SUM(C499:C504)</f>
        <v>44000</v>
      </c>
      <c r="D498" s="195">
        <f>SUM(D499:D504)</f>
        <v>43200</v>
      </c>
      <c r="E498" s="127">
        <f>SUM(D498/C498*100)</f>
        <v>98.18181818181819</v>
      </c>
      <c r="F498" s="170"/>
      <c r="G498" s="170"/>
      <c r="H498" s="170"/>
    </row>
    <row r="499" spans="1:5" ht="15.75" customHeight="1">
      <c r="A499" s="242" t="s">
        <v>355</v>
      </c>
      <c r="B499" s="180">
        <v>0</v>
      </c>
      <c r="C499" s="180">
        <v>5000</v>
      </c>
      <c r="D499" s="180">
        <v>5000</v>
      </c>
      <c r="E499" s="112"/>
    </row>
    <row r="500" spans="1:5" ht="15.75" customHeight="1">
      <c r="A500" s="4" t="s">
        <v>356</v>
      </c>
      <c r="B500" s="35">
        <v>0</v>
      </c>
      <c r="C500" s="5">
        <v>5000</v>
      </c>
      <c r="D500" s="5">
        <v>5000</v>
      </c>
      <c r="E500" s="46"/>
    </row>
    <row r="501" spans="1:5" ht="15.75" customHeight="1">
      <c r="A501" s="4" t="s">
        <v>357</v>
      </c>
      <c r="B501" s="35">
        <v>0</v>
      </c>
      <c r="C501" s="5">
        <v>24200</v>
      </c>
      <c r="D501" s="5">
        <v>24200</v>
      </c>
      <c r="E501" s="46"/>
    </row>
    <row r="502" spans="1:5" ht="15.75" customHeight="1">
      <c r="A502" s="4" t="s">
        <v>719</v>
      </c>
      <c r="B502" s="35">
        <v>0</v>
      </c>
      <c r="C502" s="5">
        <v>800</v>
      </c>
      <c r="D502" s="5">
        <v>0</v>
      </c>
      <c r="E502" s="46"/>
    </row>
    <row r="503" spans="1:5" ht="15.75" customHeight="1">
      <c r="A503" s="4" t="s">
        <v>720</v>
      </c>
      <c r="B503" s="35">
        <v>0</v>
      </c>
      <c r="C503" s="5">
        <v>4000</v>
      </c>
      <c r="D503" s="5">
        <v>4000</v>
      </c>
      <c r="E503" s="46"/>
    </row>
    <row r="504" spans="1:5" ht="15.75" customHeight="1" thickBot="1">
      <c r="A504" s="47" t="s">
        <v>721</v>
      </c>
      <c r="B504" s="192">
        <v>0</v>
      </c>
      <c r="C504" s="36">
        <v>5000</v>
      </c>
      <c r="D504" s="36">
        <v>5000</v>
      </c>
      <c r="E504" s="97"/>
    </row>
    <row r="505" spans="1:8" ht="15.75" customHeight="1" thickBot="1">
      <c r="A505" s="235" t="s">
        <v>58</v>
      </c>
      <c r="B505" s="195">
        <f>SUM(B506:B507)</f>
        <v>100000</v>
      </c>
      <c r="C505" s="195">
        <f>SUM(C506:C507)</f>
        <v>100000</v>
      </c>
      <c r="D505" s="195">
        <f>SUM(D506:D507)</f>
        <v>36786</v>
      </c>
      <c r="E505" s="127">
        <f>SUM(D505/C505*100)</f>
        <v>36.786</v>
      </c>
      <c r="F505" s="170"/>
      <c r="G505" s="170"/>
      <c r="H505" s="170"/>
    </row>
    <row r="506" spans="1:5" ht="15.75" customHeight="1">
      <c r="A506" s="34" t="s">
        <v>359</v>
      </c>
      <c r="B506" s="35">
        <v>70000</v>
      </c>
      <c r="C506" s="35">
        <v>70000</v>
      </c>
      <c r="D506" s="35">
        <v>36786</v>
      </c>
      <c r="E506" s="46"/>
    </row>
    <row r="507" spans="1:5" ht="15.75" customHeight="1" thickBot="1">
      <c r="A507" s="47" t="s">
        <v>358</v>
      </c>
      <c r="B507" s="36">
        <v>30000</v>
      </c>
      <c r="C507" s="36">
        <v>30000</v>
      </c>
      <c r="D507" s="36">
        <v>0</v>
      </c>
      <c r="E507" s="97"/>
    </row>
    <row r="508" spans="1:8" ht="15.75" customHeight="1" thickBot="1">
      <c r="A508" s="235" t="s">
        <v>360</v>
      </c>
      <c r="B508" s="195">
        <f>SUM(B509:B519)</f>
        <v>89416000</v>
      </c>
      <c r="C508" s="195">
        <f>SUM(C509:C519)</f>
        <v>108550883</v>
      </c>
      <c r="D508" s="195">
        <f>SUM(D509:D519)</f>
        <v>107546620.37</v>
      </c>
      <c r="E508" s="127">
        <f>SUM(D508/C508*100)</f>
        <v>99.07484618987392</v>
      </c>
      <c r="F508" s="170"/>
      <c r="G508" s="170"/>
      <c r="H508" s="170"/>
    </row>
    <row r="509" spans="1:5" s="20" customFormat="1" ht="15.75" customHeight="1">
      <c r="A509" s="242" t="s">
        <v>361</v>
      </c>
      <c r="B509" s="180">
        <v>4521000</v>
      </c>
      <c r="C509" s="180">
        <v>5747415</v>
      </c>
      <c r="D509" s="180">
        <v>5747415</v>
      </c>
      <c r="E509" s="112"/>
    </row>
    <row r="510" spans="1:5" s="20" customFormat="1" ht="15.75" customHeight="1">
      <c r="A510" s="64" t="s">
        <v>362</v>
      </c>
      <c r="B510" s="65">
        <v>1800000</v>
      </c>
      <c r="C510" s="65">
        <v>1532585</v>
      </c>
      <c r="D510" s="65">
        <v>1532585</v>
      </c>
      <c r="E510" s="112"/>
    </row>
    <row r="511" spans="1:5" s="20" customFormat="1" ht="15.75" customHeight="1">
      <c r="A511" s="64" t="s">
        <v>722</v>
      </c>
      <c r="B511" s="65">
        <v>0</v>
      </c>
      <c r="C511" s="65">
        <v>25000</v>
      </c>
      <c r="D511" s="65">
        <v>30116.9</v>
      </c>
      <c r="E511" s="112"/>
    </row>
    <row r="512" spans="1:5" s="20" customFormat="1" ht="15.75" customHeight="1">
      <c r="A512" s="64" t="s">
        <v>723</v>
      </c>
      <c r="B512" s="65">
        <v>0</v>
      </c>
      <c r="C512" s="65">
        <v>15000</v>
      </c>
      <c r="D512" s="65">
        <v>0</v>
      </c>
      <c r="E512" s="112"/>
    </row>
    <row r="513" spans="1:5" s="20" customFormat="1" ht="15.75" customHeight="1">
      <c r="A513" s="64" t="s">
        <v>363</v>
      </c>
      <c r="B513" s="65">
        <v>200000</v>
      </c>
      <c r="C513" s="65">
        <v>350000</v>
      </c>
      <c r="D513" s="65">
        <v>259862.02</v>
      </c>
      <c r="E513" s="112"/>
    </row>
    <row r="514" spans="1:5" s="20" customFormat="1" ht="15.75" customHeight="1">
      <c r="A514" s="64" t="s">
        <v>364</v>
      </c>
      <c r="B514" s="65">
        <v>30000</v>
      </c>
      <c r="C514" s="65">
        <v>230000</v>
      </c>
      <c r="D514" s="65">
        <v>84423</v>
      </c>
      <c r="E514" s="112"/>
    </row>
    <row r="515" spans="1:5" s="20" customFormat="1" ht="15.75" customHeight="1">
      <c r="A515" s="64" t="s">
        <v>365</v>
      </c>
      <c r="B515" s="65">
        <v>40000</v>
      </c>
      <c r="C515" s="65">
        <v>190000</v>
      </c>
      <c r="D515" s="65">
        <v>181078.45</v>
      </c>
      <c r="E515" s="112"/>
    </row>
    <row r="516" spans="1:5" s="20" customFormat="1" ht="15.75" customHeight="1">
      <c r="A516" s="64" t="s">
        <v>366</v>
      </c>
      <c r="B516" s="65">
        <v>30000</v>
      </c>
      <c r="C516" s="65">
        <v>110000</v>
      </c>
      <c r="D516" s="65">
        <v>47874</v>
      </c>
      <c r="E516" s="112"/>
    </row>
    <row r="517" spans="1:5" s="20" customFormat="1" ht="15.75" customHeight="1">
      <c r="A517" s="64" t="s">
        <v>367</v>
      </c>
      <c r="B517" s="65">
        <v>70000</v>
      </c>
      <c r="C517" s="65">
        <v>370000</v>
      </c>
      <c r="D517" s="65">
        <v>200157</v>
      </c>
      <c r="E517" s="112"/>
    </row>
    <row r="518" spans="1:5" s="20" customFormat="1" ht="15.75" customHeight="1">
      <c r="A518" s="64" t="s">
        <v>724</v>
      </c>
      <c r="B518" s="65">
        <v>0</v>
      </c>
      <c r="C518" s="65">
        <v>20000</v>
      </c>
      <c r="D518" s="65">
        <v>15000</v>
      </c>
      <c r="E518" s="112"/>
    </row>
    <row r="519" spans="1:5" s="20" customFormat="1" ht="15.75" customHeight="1" thickBot="1">
      <c r="A519" s="245" t="s">
        <v>725</v>
      </c>
      <c r="B519" s="246">
        <v>82725000</v>
      </c>
      <c r="C519" s="246">
        <v>99960883</v>
      </c>
      <c r="D519" s="246">
        <v>99448109</v>
      </c>
      <c r="E519" s="247"/>
    </row>
    <row r="520" spans="1:8" s="20" customFormat="1" ht="15.75" customHeight="1" thickBot="1">
      <c r="A520" s="235" t="s">
        <v>59</v>
      </c>
      <c r="B520" s="195">
        <f>SUM(B521:B529)</f>
        <v>750000</v>
      </c>
      <c r="C520" s="195">
        <f>SUM(C521:C529)</f>
        <v>713000</v>
      </c>
      <c r="D520" s="195">
        <f>SUM(D521:D529)</f>
        <v>667439</v>
      </c>
      <c r="E520" s="127">
        <f>SUM(D520/C520*100)</f>
        <v>93.60995792426368</v>
      </c>
      <c r="F520" s="170"/>
      <c r="G520" s="170"/>
      <c r="H520" s="170"/>
    </row>
    <row r="521" spans="1:5" s="20" customFormat="1" ht="15.75" customHeight="1">
      <c r="A521" s="242" t="s">
        <v>368</v>
      </c>
      <c r="B521" s="180">
        <v>0</v>
      </c>
      <c r="C521" s="180">
        <v>35000</v>
      </c>
      <c r="D521" s="180">
        <v>37347</v>
      </c>
      <c r="E521" s="112"/>
    </row>
    <row r="522" spans="1:5" s="20" customFormat="1" ht="15.75" customHeight="1">
      <c r="A522" s="64" t="s">
        <v>369</v>
      </c>
      <c r="B522" s="65">
        <v>0</v>
      </c>
      <c r="C522" s="65">
        <v>5000</v>
      </c>
      <c r="D522" s="65">
        <v>5000</v>
      </c>
      <c r="E522" s="112"/>
    </row>
    <row r="523" spans="1:5" s="20" customFormat="1" ht="15.75" customHeight="1">
      <c r="A523" s="64" t="s">
        <v>727</v>
      </c>
      <c r="B523" s="65">
        <v>0</v>
      </c>
      <c r="C523" s="65">
        <v>5000</v>
      </c>
      <c r="D523" s="65">
        <v>5000</v>
      </c>
      <c r="E523" s="112"/>
    </row>
    <row r="524" spans="1:5" s="20" customFormat="1" ht="15.75" customHeight="1">
      <c r="A524" s="64" t="s">
        <v>728</v>
      </c>
      <c r="B524" s="65">
        <v>0</v>
      </c>
      <c r="C524" s="65">
        <v>5000</v>
      </c>
      <c r="D524" s="65">
        <v>5000</v>
      </c>
      <c r="E524" s="112"/>
    </row>
    <row r="525" spans="1:5" s="20" customFormat="1" ht="15.75" customHeight="1">
      <c r="A525" s="64" t="s">
        <v>370</v>
      </c>
      <c r="B525" s="65">
        <v>350000</v>
      </c>
      <c r="C525" s="65">
        <v>350000</v>
      </c>
      <c r="D525" s="65">
        <v>305759</v>
      </c>
      <c r="E525" s="112"/>
    </row>
    <row r="526" spans="1:5" s="20" customFormat="1" ht="15.75" customHeight="1">
      <c r="A526" s="64" t="s">
        <v>373</v>
      </c>
      <c r="B526" s="65">
        <v>0</v>
      </c>
      <c r="C526" s="65">
        <v>0</v>
      </c>
      <c r="D526" s="65">
        <v>6793</v>
      </c>
      <c r="E526" s="112"/>
    </row>
    <row r="527" spans="1:5" s="20" customFormat="1" ht="15.75" customHeight="1">
      <c r="A527" s="64" t="s">
        <v>726</v>
      </c>
      <c r="B527" s="65">
        <v>0</v>
      </c>
      <c r="C527" s="65">
        <v>0</v>
      </c>
      <c r="D527" s="65">
        <v>2540</v>
      </c>
      <c r="E527" s="112"/>
    </row>
    <row r="528" spans="1:5" s="20" customFormat="1" ht="15.75" customHeight="1">
      <c r="A528" s="64" t="s">
        <v>371</v>
      </c>
      <c r="B528" s="65">
        <v>300000</v>
      </c>
      <c r="C528" s="65">
        <v>300000</v>
      </c>
      <c r="D528" s="65">
        <v>300000</v>
      </c>
      <c r="E528" s="112"/>
    </row>
    <row r="529" spans="1:5" s="20" customFormat="1" ht="15.75" customHeight="1" thickBot="1">
      <c r="A529" s="245" t="s">
        <v>372</v>
      </c>
      <c r="B529" s="246">
        <v>100000</v>
      </c>
      <c r="C529" s="246">
        <v>13000</v>
      </c>
      <c r="D529" s="246">
        <v>0</v>
      </c>
      <c r="E529" s="247"/>
    </row>
    <row r="530" spans="1:8" ht="15.75" customHeight="1" thickBot="1">
      <c r="A530" s="235" t="s">
        <v>60</v>
      </c>
      <c r="B530" s="195">
        <f>SUM(B531:B550)</f>
        <v>1244000</v>
      </c>
      <c r="C530" s="195">
        <f>SUM(C531:C550)</f>
        <v>15346700</v>
      </c>
      <c r="D530" s="195">
        <f>SUM(D531:D550)</f>
        <v>13720412.6</v>
      </c>
      <c r="E530" s="127">
        <f>SUM(D530/C530*100)</f>
        <v>89.40301563202513</v>
      </c>
      <c r="F530" s="170"/>
      <c r="G530" s="170"/>
      <c r="H530" s="170"/>
    </row>
    <row r="531" spans="1:5" ht="15.75" customHeight="1">
      <c r="A531" s="34" t="s">
        <v>374</v>
      </c>
      <c r="B531" s="35">
        <v>5000</v>
      </c>
      <c r="C531" s="35">
        <v>5000</v>
      </c>
      <c r="D531" s="35">
        <v>5148</v>
      </c>
      <c r="E531" s="46"/>
    </row>
    <row r="532" spans="1:5" ht="15.75" customHeight="1">
      <c r="A532" s="4" t="s">
        <v>375</v>
      </c>
      <c r="B532" s="5">
        <v>150000</v>
      </c>
      <c r="C532" s="5">
        <v>150000</v>
      </c>
      <c r="D532" s="5">
        <v>50400</v>
      </c>
      <c r="E532" s="46"/>
    </row>
    <row r="533" spans="1:5" ht="15.75" customHeight="1">
      <c r="A533" s="4" t="s">
        <v>376</v>
      </c>
      <c r="B533" s="5">
        <v>0</v>
      </c>
      <c r="C533" s="5">
        <v>9700</v>
      </c>
      <c r="D533" s="5">
        <v>9680</v>
      </c>
      <c r="E533" s="46"/>
    </row>
    <row r="534" spans="1:5" ht="15.75" customHeight="1">
      <c r="A534" s="4" t="s">
        <v>729</v>
      </c>
      <c r="B534" s="5">
        <v>0</v>
      </c>
      <c r="C534" s="5">
        <v>1085000</v>
      </c>
      <c r="D534" s="5">
        <v>1042052</v>
      </c>
      <c r="E534" s="46"/>
    </row>
    <row r="535" spans="1:5" ht="15.75" customHeight="1">
      <c r="A535" s="4" t="s">
        <v>377</v>
      </c>
      <c r="B535" s="5">
        <v>0</v>
      </c>
      <c r="C535" s="5">
        <v>50000</v>
      </c>
      <c r="D535" s="5">
        <v>49682.6</v>
      </c>
      <c r="E535" s="46"/>
    </row>
    <row r="536" spans="1:5" ht="15.75" customHeight="1">
      <c r="A536" s="4" t="s">
        <v>382</v>
      </c>
      <c r="B536" s="5">
        <v>0</v>
      </c>
      <c r="C536" s="5">
        <v>80000</v>
      </c>
      <c r="D536" s="5">
        <v>0</v>
      </c>
      <c r="E536" s="46"/>
    </row>
    <row r="537" spans="1:5" ht="15.75" customHeight="1">
      <c r="A537" s="4" t="s">
        <v>384</v>
      </c>
      <c r="B537" s="5">
        <v>0</v>
      </c>
      <c r="C537" s="5">
        <v>1808000</v>
      </c>
      <c r="D537" s="5">
        <v>1758956</v>
      </c>
      <c r="E537" s="46"/>
    </row>
    <row r="538" spans="1:5" ht="15.75" customHeight="1">
      <c r="A538" s="4" t="s">
        <v>378</v>
      </c>
      <c r="B538" s="5">
        <v>0</v>
      </c>
      <c r="C538" s="5">
        <v>0</v>
      </c>
      <c r="D538" s="5">
        <v>1320</v>
      </c>
      <c r="E538" s="46"/>
    </row>
    <row r="539" spans="1:5" ht="15.75" customHeight="1">
      <c r="A539" s="4" t="s">
        <v>380</v>
      </c>
      <c r="B539" s="5">
        <v>0</v>
      </c>
      <c r="C539" s="5">
        <v>80000</v>
      </c>
      <c r="D539" s="5">
        <v>0</v>
      </c>
      <c r="E539" s="46"/>
    </row>
    <row r="540" spans="1:5" ht="15.75" customHeight="1">
      <c r="A540" s="4" t="s">
        <v>383</v>
      </c>
      <c r="B540" s="5">
        <v>0</v>
      </c>
      <c r="C540" s="5">
        <v>50000</v>
      </c>
      <c r="D540" s="5">
        <v>0</v>
      </c>
      <c r="E540" s="46"/>
    </row>
    <row r="541" spans="1:5" ht="15.75" customHeight="1">
      <c r="A541" s="4" t="s">
        <v>379</v>
      </c>
      <c r="B541" s="5">
        <v>0</v>
      </c>
      <c r="C541" s="5">
        <v>100000</v>
      </c>
      <c r="D541" s="5">
        <v>15928</v>
      </c>
      <c r="E541" s="46"/>
    </row>
    <row r="542" spans="1:5" ht="15.75" customHeight="1">
      <c r="A542" s="4" t="s">
        <v>731</v>
      </c>
      <c r="B542" s="5">
        <v>0</v>
      </c>
      <c r="C542" s="5">
        <v>600000</v>
      </c>
      <c r="D542" s="5">
        <v>0</v>
      </c>
      <c r="E542" s="46"/>
    </row>
    <row r="543" spans="1:5" ht="15.75" customHeight="1">
      <c r="A543" s="4" t="s">
        <v>732</v>
      </c>
      <c r="B543" s="5">
        <v>0</v>
      </c>
      <c r="C543" s="5">
        <v>40000</v>
      </c>
      <c r="D543" s="5">
        <v>39991</v>
      </c>
      <c r="E543" s="46"/>
    </row>
    <row r="544" spans="1:5" ht="15.75" customHeight="1">
      <c r="A544" s="4" t="s">
        <v>381</v>
      </c>
      <c r="B544" s="5">
        <v>0</v>
      </c>
      <c r="C544" s="5">
        <v>20000</v>
      </c>
      <c r="D544" s="5">
        <v>15000</v>
      </c>
      <c r="E544" s="46"/>
    </row>
    <row r="545" spans="1:5" ht="15.75" customHeight="1">
      <c r="A545" s="4" t="s">
        <v>823</v>
      </c>
      <c r="B545" s="5">
        <v>0</v>
      </c>
      <c r="C545" s="5">
        <v>1166000</v>
      </c>
      <c r="D545" s="5">
        <v>1131357.25</v>
      </c>
      <c r="E545" s="46"/>
    </row>
    <row r="546" spans="1:5" ht="15.75" customHeight="1">
      <c r="A546" s="4" t="s">
        <v>385</v>
      </c>
      <c r="B546" s="5">
        <v>0</v>
      </c>
      <c r="C546" s="5">
        <v>7301000</v>
      </c>
      <c r="D546" s="5">
        <v>7107510</v>
      </c>
      <c r="E546" s="46"/>
    </row>
    <row r="547" spans="1:5" ht="15.75" customHeight="1">
      <c r="A547" s="4" t="s">
        <v>386</v>
      </c>
      <c r="B547" s="5">
        <v>0</v>
      </c>
      <c r="C547" s="5">
        <v>440000</v>
      </c>
      <c r="D547" s="5">
        <v>433456</v>
      </c>
      <c r="E547" s="46"/>
    </row>
    <row r="548" spans="1:5" ht="15.75" customHeight="1">
      <c r="A548" s="4" t="s">
        <v>387</v>
      </c>
      <c r="B548" s="5">
        <v>0</v>
      </c>
      <c r="C548" s="5">
        <v>736000</v>
      </c>
      <c r="D548" s="5">
        <v>435537.39</v>
      </c>
      <c r="E548" s="46"/>
    </row>
    <row r="549" spans="1:5" ht="15.75" customHeight="1">
      <c r="A549" s="4" t="s">
        <v>730</v>
      </c>
      <c r="B549" s="5">
        <v>0</v>
      </c>
      <c r="C549" s="5">
        <v>37000</v>
      </c>
      <c r="D549" s="5">
        <v>37000</v>
      </c>
      <c r="E549" s="46"/>
    </row>
    <row r="550" spans="1:5" ht="15.75" customHeight="1" thickBot="1">
      <c r="A550" s="47" t="s">
        <v>388</v>
      </c>
      <c r="B550" s="36">
        <v>1089000</v>
      </c>
      <c r="C550" s="36">
        <v>1589000</v>
      </c>
      <c r="D550" s="36">
        <v>1587394.36</v>
      </c>
      <c r="E550" s="97"/>
    </row>
    <row r="551" spans="1:8" ht="15.75" customHeight="1" thickBot="1">
      <c r="A551" s="235" t="s">
        <v>61</v>
      </c>
      <c r="B551" s="195">
        <f>SUM(B552:B587)</f>
        <v>4713500</v>
      </c>
      <c r="C551" s="195">
        <f>SUM(C552:C587)</f>
        <v>7750469.92</v>
      </c>
      <c r="D551" s="195">
        <f>SUM(D552:D587)</f>
        <v>7749079.12</v>
      </c>
      <c r="E551" s="127">
        <f>SUM(D551/C551*100)</f>
        <v>99.98205528162349</v>
      </c>
      <c r="F551" s="170"/>
      <c r="G551" s="170"/>
      <c r="H551" s="170"/>
    </row>
    <row r="552" spans="1:8" s="20" customFormat="1" ht="15.75" customHeight="1">
      <c r="A552" s="242" t="s">
        <v>389</v>
      </c>
      <c r="B552" s="180">
        <v>50000</v>
      </c>
      <c r="C552" s="180">
        <v>52200</v>
      </c>
      <c r="D552" s="180">
        <v>58183.2</v>
      </c>
      <c r="E552" s="112"/>
      <c r="F552" s="170"/>
      <c r="G552" s="170"/>
      <c r="H552" s="170"/>
    </row>
    <row r="553" spans="1:8" s="20" customFormat="1" ht="15.75" customHeight="1">
      <c r="A553" s="64" t="s">
        <v>390</v>
      </c>
      <c r="B553" s="65">
        <v>100000</v>
      </c>
      <c r="C553" s="65">
        <v>126600</v>
      </c>
      <c r="D553" s="65">
        <v>125426</v>
      </c>
      <c r="E553" s="112"/>
      <c r="F553" s="170"/>
      <c r="G553" s="170"/>
      <c r="H553" s="170"/>
    </row>
    <row r="554" spans="1:8" s="20" customFormat="1" ht="15.75" customHeight="1">
      <c r="A554" s="64" t="s">
        <v>742</v>
      </c>
      <c r="B554" s="65"/>
      <c r="C554" s="65"/>
      <c r="D554" s="65"/>
      <c r="E554" s="112"/>
      <c r="F554" s="170"/>
      <c r="G554" s="170"/>
      <c r="H554" s="170"/>
    </row>
    <row r="555" spans="1:8" s="20" customFormat="1" ht="15.75" customHeight="1">
      <c r="A555" s="64" t="s">
        <v>391</v>
      </c>
      <c r="B555" s="65">
        <v>483900</v>
      </c>
      <c r="C555" s="65">
        <v>483900</v>
      </c>
      <c r="D555" s="65">
        <v>483900</v>
      </c>
      <c r="E555" s="112"/>
      <c r="F555" s="170"/>
      <c r="G555" s="170"/>
      <c r="H555" s="170"/>
    </row>
    <row r="556" spans="1:8" s="20" customFormat="1" ht="15.75" customHeight="1">
      <c r="A556" s="64" t="s">
        <v>392</v>
      </c>
      <c r="B556" s="65">
        <v>1086300</v>
      </c>
      <c r="C556" s="65">
        <v>1086300</v>
      </c>
      <c r="D556" s="65">
        <v>1086300</v>
      </c>
      <c r="E556" s="112"/>
      <c r="F556" s="170"/>
      <c r="G556" s="170"/>
      <c r="H556" s="170"/>
    </row>
    <row r="557" spans="1:8" s="20" customFormat="1" ht="15.75" customHeight="1">
      <c r="A557" s="64" t="s">
        <v>394</v>
      </c>
      <c r="B557" s="65">
        <v>48100</v>
      </c>
      <c r="C557" s="65">
        <v>48100</v>
      </c>
      <c r="D557" s="65">
        <v>48100</v>
      </c>
      <c r="E557" s="112"/>
      <c r="F557" s="170"/>
      <c r="G557" s="170"/>
      <c r="H557" s="170"/>
    </row>
    <row r="558" spans="1:8" s="20" customFormat="1" ht="15.75" customHeight="1">
      <c r="A558" s="64" t="s">
        <v>393</v>
      </c>
      <c r="B558" s="65">
        <v>930500</v>
      </c>
      <c r="C558" s="65">
        <v>930500</v>
      </c>
      <c r="D558" s="65">
        <v>930500</v>
      </c>
      <c r="E558" s="112"/>
      <c r="F558" s="170"/>
      <c r="G558" s="170"/>
      <c r="H558" s="170"/>
    </row>
    <row r="559" spans="1:8" s="20" customFormat="1" ht="15.75" customHeight="1">
      <c r="A559" s="64" t="s">
        <v>395</v>
      </c>
      <c r="B559" s="65">
        <v>298300</v>
      </c>
      <c r="C559" s="65">
        <v>298300</v>
      </c>
      <c r="D559" s="65">
        <v>298300</v>
      </c>
      <c r="E559" s="112"/>
      <c r="F559" s="170"/>
      <c r="G559" s="170"/>
      <c r="H559" s="170"/>
    </row>
    <row r="560" spans="1:8" s="20" customFormat="1" ht="15.75" customHeight="1">
      <c r="A560" s="64" t="s">
        <v>396</v>
      </c>
      <c r="B560" s="65">
        <v>802700</v>
      </c>
      <c r="C560" s="65">
        <v>802700</v>
      </c>
      <c r="D560" s="65">
        <v>802700</v>
      </c>
      <c r="E560" s="112"/>
      <c r="F560" s="170"/>
      <c r="G560" s="170"/>
      <c r="H560" s="170"/>
    </row>
    <row r="561" spans="1:8" s="20" customFormat="1" ht="15.75" customHeight="1">
      <c r="A561" s="64" t="s">
        <v>397</v>
      </c>
      <c r="B561" s="65">
        <v>396700</v>
      </c>
      <c r="C561" s="65">
        <v>396700</v>
      </c>
      <c r="D561" s="65">
        <v>396700</v>
      </c>
      <c r="E561" s="112"/>
      <c r="F561" s="170"/>
      <c r="G561" s="170"/>
      <c r="H561" s="170"/>
    </row>
    <row r="562" spans="1:8" s="20" customFormat="1" ht="15.75" customHeight="1">
      <c r="A562" s="64" t="s">
        <v>398</v>
      </c>
      <c r="B562" s="65">
        <v>85100</v>
      </c>
      <c r="C562" s="65">
        <v>85100</v>
      </c>
      <c r="D562" s="65">
        <v>85100</v>
      </c>
      <c r="E562" s="112"/>
      <c r="F562" s="170"/>
      <c r="G562" s="170"/>
      <c r="H562" s="170"/>
    </row>
    <row r="563" spans="1:8" s="20" customFormat="1" ht="15.75" customHeight="1">
      <c r="A563" s="64" t="s">
        <v>399</v>
      </c>
      <c r="B563" s="65">
        <v>17800</v>
      </c>
      <c r="C563" s="65">
        <v>17800</v>
      </c>
      <c r="D563" s="65">
        <v>17800</v>
      </c>
      <c r="E563" s="112"/>
      <c r="F563" s="170"/>
      <c r="G563" s="170"/>
      <c r="H563" s="170"/>
    </row>
    <row r="564" spans="1:8" s="20" customFormat="1" ht="15.75" customHeight="1">
      <c r="A564" s="64" t="s">
        <v>400</v>
      </c>
      <c r="B564" s="65">
        <v>14100</v>
      </c>
      <c r="C564" s="65">
        <v>14100</v>
      </c>
      <c r="D564" s="65">
        <v>14100</v>
      </c>
      <c r="E564" s="112"/>
      <c r="F564" s="170"/>
      <c r="G564" s="170"/>
      <c r="H564" s="170"/>
    </row>
    <row r="565" spans="1:8" s="20" customFormat="1" ht="15.75" customHeight="1">
      <c r="A565" s="64" t="s">
        <v>401</v>
      </c>
      <c r="B565" s="65">
        <v>5000</v>
      </c>
      <c r="C565" s="65">
        <v>5000</v>
      </c>
      <c r="D565" s="65">
        <v>5000</v>
      </c>
      <c r="E565" s="112"/>
      <c r="F565" s="170"/>
      <c r="G565" s="170"/>
      <c r="H565" s="170"/>
    </row>
    <row r="566" spans="1:8" s="20" customFormat="1" ht="15.75" customHeight="1">
      <c r="A566" s="64" t="s">
        <v>402</v>
      </c>
      <c r="B566" s="65">
        <v>85500</v>
      </c>
      <c r="C566" s="65">
        <v>85500</v>
      </c>
      <c r="D566" s="65">
        <v>85500</v>
      </c>
      <c r="E566" s="112"/>
      <c r="F566" s="170"/>
      <c r="G566" s="170"/>
      <c r="H566" s="170"/>
    </row>
    <row r="567" spans="1:8" s="20" customFormat="1" ht="15.75" customHeight="1">
      <c r="A567" s="64" t="s">
        <v>403</v>
      </c>
      <c r="B567" s="65">
        <v>4000</v>
      </c>
      <c r="C567" s="65">
        <v>4000</v>
      </c>
      <c r="D567" s="65">
        <v>4000</v>
      </c>
      <c r="E567" s="112"/>
      <c r="F567" s="170"/>
      <c r="G567" s="170"/>
      <c r="H567" s="170"/>
    </row>
    <row r="568" spans="1:8" s="20" customFormat="1" ht="15.75" customHeight="1">
      <c r="A568" s="64" t="s">
        <v>404</v>
      </c>
      <c r="B568" s="65">
        <v>54900</v>
      </c>
      <c r="C568" s="65">
        <v>54900</v>
      </c>
      <c r="D568" s="65">
        <v>54900</v>
      </c>
      <c r="E568" s="112"/>
      <c r="F568" s="170"/>
      <c r="G568" s="170"/>
      <c r="H568" s="170"/>
    </row>
    <row r="569" spans="1:8" s="20" customFormat="1" ht="15.75" customHeight="1">
      <c r="A569" s="64" t="s">
        <v>405</v>
      </c>
      <c r="B569" s="65">
        <v>24400</v>
      </c>
      <c r="C569" s="65">
        <v>24400</v>
      </c>
      <c r="D569" s="65">
        <v>24400</v>
      </c>
      <c r="E569" s="112"/>
      <c r="F569" s="170"/>
      <c r="G569" s="170"/>
      <c r="H569" s="170"/>
    </row>
    <row r="570" spans="1:8" s="20" customFormat="1" ht="15.75" customHeight="1">
      <c r="A570" s="64" t="s">
        <v>406</v>
      </c>
      <c r="B570" s="65">
        <v>20000</v>
      </c>
      <c r="C570" s="65">
        <v>20000</v>
      </c>
      <c r="D570" s="65">
        <v>20000</v>
      </c>
      <c r="E570" s="112"/>
      <c r="F570" s="170"/>
      <c r="G570" s="170"/>
      <c r="H570" s="170"/>
    </row>
    <row r="571" spans="1:8" s="20" customFormat="1" ht="15.75" customHeight="1">
      <c r="A571" s="64" t="s">
        <v>407</v>
      </c>
      <c r="B571" s="65">
        <v>6200</v>
      </c>
      <c r="C571" s="65">
        <v>6200</v>
      </c>
      <c r="D571" s="65">
        <v>6200</v>
      </c>
      <c r="E571" s="112"/>
      <c r="F571" s="170"/>
      <c r="G571" s="170"/>
      <c r="H571" s="170"/>
    </row>
    <row r="572" spans="1:8" s="20" customFormat="1" ht="15.75" customHeight="1">
      <c r="A572" s="64" t="s">
        <v>408</v>
      </c>
      <c r="B572" s="65">
        <v>5000</v>
      </c>
      <c r="C572" s="65">
        <v>5000</v>
      </c>
      <c r="D572" s="65">
        <v>5000</v>
      </c>
      <c r="E572" s="112"/>
      <c r="F572" s="170"/>
      <c r="G572" s="170"/>
      <c r="H572" s="170"/>
    </row>
    <row r="573" spans="1:8" s="20" customFormat="1" ht="15.75" customHeight="1">
      <c r="A573" s="64" t="s">
        <v>409</v>
      </c>
      <c r="B573" s="65">
        <v>0</v>
      </c>
      <c r="C573" s="65">
        <v>20000</v>
      </c>
      <c r="D573" s="65">
        <v>20000</v>
      </c>
      <c r="E573" s="112"/>
      <c r="F573" s="170"/>
      <c r="G573" s="170"/>
      <c r="H573" s="170"/>
    </row>
    <row r="574" spans="1:8" s="20" customFormat="1" ht="15.75" customHeight="1">
      <c r="A574" s="64" t="s">
        <v>410</v>
      </c>
      <c r="B574" s="65">
        <v>0</v>
      </c>
      <c r="C574" s="65">
        <v>1266969.92</v>
      </c>
      <c r="D574" s="65">
        <v>1266969.92</v>
      </c>
      <c r="E574" s="112">
        <v>72943.08</v>
      </c>
      <c r="F574" s="170"/>
      <c r="G574" s="170"/>
      <c r="H574" s="170"/>
    </row>
    <row r="575" spans="1:8" s="20" customFormat="1" ht="15.75" customHeight="1">
      <c r="A575" s="64" t="s">
        <v>411</v>
      </c>
      <c r="B575" s="65">
        <v>0</v>
      </c>
      <c r="C575" s="65">
        <v>10000</v>
      </c>
      <c r="D575" s="65">
        <v>10000</v>
      </c>
      <c r="E575" s="112"/>
      <c r="F575" s="170"/>
      <c r="G575" s="170"/>
      <c r="H575" s="170"/>
    </row>
    <row r="576" spans="1:8" s="20" customFormat="1" ht="15.75" customHeight="1">
      <c r="A576" s="64" t="s">
        <v>413</v>
      </c>
      <c r="B576" s="65">
        <v>0</v>
      </c>
      <c r="C576" s="65">
        <v>4000</v>
      </c>
      <c r="D576" s="65">
        <v>4000</v>
      </c>
      <c r="E576" s="112"/>
      <c r="F576" s="170"/>
      <c r="G576" s="170"/>
      <c r="H576" s="170"/>
    </row>
    <row r="577" spans="1:8" s="20" customFormat="1" ht="15.75" customHeight="1">
      <c r="A577" s="64" t="s">
        <v>416</v>
      </c>
      <c r="B577" s="65">
        <v>0</v>
      </c>
      <c r="C577" s="65">
        <v>1800000</v>
      </c>
      <c r="D577" s="65">
        <v>1800000</v>
      </c>
      <c r="E577" s="112"/>
      <c r="F577" s="170"/>
      <c r="G577" s="170"/>
      <c r="H577" s="170"/>
    </row>
    <row r="578" spans="1:8" s="20" customFormat="1" ht="15.75" customHeight="1">
      <c r="A578" s="64" t="s">
        <v>733</v>
      </c>
      <c r="B578" s="65">
        <v>0</v>
      </c>
      <c r="C578" s="65">
        <v>4000</v>
      </c>
      <c r="D578" s="65">
        <v>4000</v>
      </c>
      <c r="E578" s="112"/>
      <c r="F578" s="170"/>
      <c r="G578" s="170"/>
      <c r="H578" s="170"/>
    </row>
    <row r="579" spans="1:8" s="20" customFormat="1" ht="15.75" customHeight="1">
      <c r="A579" s="64" t="s">
        <v>734</v>
      </c>
      <c r="B579" s="65">
        <v>0</v>
      </c>
      <c r="C579" s="65">
        <v>15000</v>
      </c>
      <c r="D579" s="65">
        <v>15000</v>
      </c>
      <c r="E579" s="112"/>
      <c r="F579" s="170"/>
      <c r="G579" s="170"/>
      <c r="H579" s="170"/>
    </row>
    <row r="580" spans="1:8" s="20" customFormat="1" ht="15.75" customHeight="1">
      <c r="A580" s="64" t="s">
        <v>735</v>
      </c>
      <c r="B580" s="65">
        <v>0</v>
      </c>
      <c r="C580" s="65">
        <v>27500</v>
      </c>
      <c r="D580" s="65">
        <v>27500</v>
      </c>
      <c r="E580" s="112"/>
      <c r="F580" s="170"/>
      <c r="G580" s="170"/>
      <c r="H580" s="170"/>
    </row>
    <row r="581" spans="1:8" s="20" customFormat="1" ht="15.75" customHeight="1">
      <c r="A581" s="64" t="s">
        <v>736</v>
      </c>
      <c r="B581" s="65">
        <v>0</v>
      </c>
      <c r="C581" s="65">
        <v>10000</v>
      </c>
      <c r="D581" s="65">
        <v>10000</v>
      </c>
      <c r="E581" s="112"/>
      <c r="F581" s="170"/>
      <c r="G581" s="170"/>
      <c r="H581" s="170"/>
    </row>
    <row r="582" spans="1:8" s="20" customFormat="1" ht="15.75" customHeight="1">
      <c r="A582" s="64" t="s">
        <v>737</v>
      </c>
      <c r="B582" s="65">
        <v>0</v>
      </c>
      <c r="C582" s="65">
        <v>15000</v>
      </c>
      <c r="D582" s="65">
        <v>15000</v>
      </c>
      <c r="E582" s="112"/>
      <c r="F582" s="170"/>
      <c r="G582" s="170"/>
      <c r="H582" s="170"/>
    </row>
    <row r="583" spans="1:8" s="20" customFormat="1" ht="15.75" customHeight="1">
      <c r="A583" s="64" t="s">
        <v>738</v>
      </c>
      <c r="B583" s="65">
        <v>0</v>
      </c>
      <c r="C583" s="65">
        <v>5000</v>
      </c>
      <c r="D583" s="65">
        <v>5000</v>
      </c>
      <c r="E583" s="112"/>
      <c r="F583" s="170"/>
      <c r="G583" s="170"/>
      <c r="H583" s="170"/>
    </row>
    <row r="584" spans="1:8" s="20" customFormat="1" ht="15.75" customHeight="1">
      <c r="A584" s="64" t="s">
        <v>739</v>
      </c>
      <c r="B584" s="65">
        <v>0</v>
      </c>
      <c r="C584" s="65">
        <v>10500</v>
      </c>
      <c r="D584" s="65">
        <v>10500</v>
      </c>
      <c r="E584" s="112"/>
      <c r="F584" s="170"/>
      <c r="G584" s="170"/>
      <c r="H584" s="170"/>
    </row>
    <row r="585" spans="1:8" s="20" customFormat="1" ht="15.75" customHeight="1">
      <c r="A585" s="64" t="s">
        <v>740</v>
      </c>
      <c r="B585" s="65">
        <v>0</v>
      </c>
      <c r="C585" s="65">
        <v>4000</v>
      </c>
      <c r="D585" s="65">
        <v>4000</v>
      </c>
      <c r="E585" s="112"/>
      <c r="F585" s="170"/>
      <c r="G585" s="170"/>
      <c r="H585" s="170"/>
    </row>
    <row r="586" spans="1:8" s="20" customFormat="1" ht="15.75" customHeight="1">
      <c r="A586" s="64" t="s">
        <v>741</v>
      </c>
      <c r="B586" s="65">
        <v>0</v>
      </c>
      <c r="C586" s="65">
        <v>5000</v>
      </c>
      <c r="D586" s="65">
        <v>5000</v>
      </c>
      <c r="E586" s="112"/>
      <c r="F586" s="170"/>
      <c r="G586" s="170"/>
      <c r="H586" s="170"/>
    </row>
    <row r="587" spans="1:8" s="20" customFormat="1" ht="15.75" customHeight="1" thickBot="1">
      <c r="A587" s="245" t="s">
        <v>412</v>
      </c>
      <c r="B587" s="246">
        <v>195000</v>
      </c>
      <c r="C587" s="246">
        <v>6200</v>
      </c>
      <c r="D587" s="246">
        <v>0</v>
      </c>
      <c r="E587" s="247"/>
      <c r="F587" s="170"/>
      <c r="G587" s="170"/>
      <c r="H587" s="170"/>
    </row>
    <row r="588" spans="1:8" s="20" customFormat="1" ht="15.75" customHeight="1" thickBot="1">
      <c r="A588" s="235" t="s">
        <v>39</v>
      </c>
      <c r="B588" s="195">
        <f>SUM(B589:B590)</f>
        <v>600000</v>
      </c>
      <c r="C588" s="195">
        <f>SUM(C589:C590)</f>
        <v>800000</v>
      </c>
      <c r="D588" s="195">
        <f>SUM(D589:D590)</f>
        <v>800000</v>
      </c>
      <c r="E588" s="127">
        <f>SUM(D588/C588*100)</f>
        <v>100</v>
      </c>
      <c r="F588" s="170"/>
      <c r="G588" s="170"/>
      <c r="H588" s="170"/>
    </row>
    <row r="589" spans="1:8" s="20" customFormat="1" ht="15.75" customHeight="1">
      <c r="A589" s="242" t="s">
        <v>414</v>
      </c>
      <c r="B589" s="180">
        <v>600000</v>
      </c>
      <c r="C589" s="180">
        <v>600000</v>
      </c>
      <c r="D589" s="180">
        <v>600000</v>
      </c>
      <c r="E589" s="112"/>
      <c r="F589" s="170"/>
      <c r="G589" s="170"/>
      <c r="H589" s="170"/>
    </row>
    <row r="590" spans="1:8" s="20" customFormat="1" ht="15.75" customHeight="1" thickBot="1">
      <c r="A590" s="245" t="s">
        <v>743</v>
      </c>
      <c r="B590" s="246">
        <v>0</v>
      </c>
      <c r="C590" s="246">
        <v>200000</v>
      </c>
      <c r="D590" s="246">
        <v>200000</v>
      </c>
      <c r="E590" s="247"/>
      <c r="F590" s="170"/>
      <c r="G590" s="170"/>
      <c r="H590" s="170"/>
    </row>
    <row r="591" spans="1:8" s="20" customFormat="1" ht="15.75" customHeight="1" thickBot="1">
      <c r="A591" s="235" t="s">
        <v>62</v>
      </c>
      <c r="B591" s="195">
        <f>SUM(B592:B596)</f>
        <v>303000</v>
      </c>
      <c r="C591" s="195">
        <f>SUM(C592:C596)</f>
        <v>361000</v>
      </c>
      <c r="D591" s="195">
        <f>SUM(D592:D596)</f>
        <v>359995.97</v>
      </c>
      <c r="E591" s="127">
        <f>SUM(D591/C591*100)</f>
        <v>99.72187534626038</v>
      </c>
      <c r="F591" s="170"/>
      <c r="G591" s="170"/>
      <c r="H591" s="170"/>
    </row>
    <row r="592" spans="1:8" s="20" customFormat="1" ht="15.75" customHeight="1">
      <c r="A592" s="242" t="s">
        <v>415</v>
      </c>
      <c r="B592" s="180">
        <v>0</v>
      </c>
      <c r="C592" s="180">
        <v>5000</v>
      </c>
      <c r="D592" s="180">
        <v>5000</v>
      </c>
      <c r="E592" s="112"/>
      <c r="F592" s="170"/>
      <c r="G592" s="170"/>
      <c r="H592" s="170"/>
    </row>
    <row r="593" spans="1:8" s="20" customFormat="1" ht="15.75" customHeight="1">
      <c r="A593" s="64" t="s">
        <v>745</v>
      </c>
      <c r="B593" s="65">
        <v>0</v>
      </c>
      <c r="C593" s="65">
        <v>3000</v>
      </c>
      <c r="D593" s="65">
        <v>3000</v>
      </c>
      <c r="E593" s="112"/>
      <c r="F593" s="170"/>
      <c r="G593" s="170"/>
      <c r="H593" s="170"/>
    </row>
    <row r="594" spans="1:8" s="20" customFormat="1" ht="15.75" customHeight="1">
      <c r="A594" s="64" t="s">
        <v>420</v>
      </c>
      <c r="B594" s="65">
        <v>0</v>
      </c>
      <c r="C594" s="65">
        <v>20000</v>
      </c>
      <c r="D594" s="65">
        <v>20000</v>
      </c>
      <c r="E594" s="112"/>
      <c r="F594" s="170"/>
      <c r="G594" s="170"/>
      <c r="H594" s="170"/>
    </row>
    <row r="595" spans="1:8" s="20" customFormat="1" ht="15.75" customHeight="1">
      <c r="A595" s="64" t="s">
        <v>744</v>
      </c>
      <c r="B595" s="65">
        <v>0</v>
      </c>
      <c r="C595" s="65">
        <v>10000</v>
      </c>
      <c r="D595" s="65">
        <v>10000</v>
      </c>
      <c r="E595" s="112"/>
      <c r="F595" s="170"/>
      <c r="G595" s="170"/>
      <c r="H595" s="170"/>
    </row>
    <row r="596" spans="1:8" s="20" customFormat="1" ht="15.75" customHeight="1" thickBot="1">
      <c r="A596" s="47" t="s">
        <v>388</v>
      </c>
      <c r="B596" s="246">
        <v>303000</v>
      </c>
      <c r="C596" s="246">
        <v>323000</v>
      </c>
      <c r="D596" s="246">
        <v>321995.97</v>
      </c>
      <c r="E596" s="247"/>
      <c r="F596" s="170"/>
      <c r="G596" s="170"/>
      <c r="H596" s="170"/>
    </row>
    <row r="597" spans="1:8" ht="15.75" customHeight="1" thickBot="1">
      <c r="A597" s="235" t="s">
        <v>417</v>
      </c>
      <c r="B597" s="195">
        <f>SUM(B598)</f>
        <v>0</v>
      </c>
      <c r="C597" s="195">
        <f>SUM(C598)</f>
        <v>5000</v>
      </c>
      <c r="D597" s="195">
        <f>SUM(D598)</f>
        <v>5000</v>
      </c>
      <c r="E597" s="127">
        <f>SUM(D597/C597*100)</f>
        <v>100</v>
      </c>
      <c r="F597" s="170"/>
      <c r="G597" s="170"/>
      <c r="H597" s="170"/>
    </row>
    <row r="598" spans="1:5" ht="15.75" customHeight="1" thickBot="1">
      <c r="A598" s="248" t="s">
        <v>418</v>
      </c>
      <c r="B598" s="192">
        <v>0</v>
      </c>
      <c r="C598" s="192">
        <v>5000</v>
      </c>
      <c r="D598" s="192">
        <v>5000</v>
      </c>
      <c r="E598" s="97"/>
    </row>
    <row r="599" spans="1:8" ht="15.75" customHeight="1" thickBot="1">
      <c r="A599" s="235" t="s">
        <v>140</v>
      </c>
      <c r="B599" s="195">
        <f>SUM(B600:B609)</f>
        <v>0</v>
      </c>
      <c r="C599" s="195">
        <f>SUM(C600:C609)</f>
        <v>113000</v>
      </c>
      <c r="D599" s="195">
        <f>SUM(D600:D609)</f>
        <v>113000</v>
      </c>
      <c r="E599" s="127">
        <f>SUM(D599/C599*100)</f>
        <v>100</v>
      </c>
      <c r="F599" s="170"/>
      <c r="G599" s="170"/>
      <c r="H599" s="170"/>
    </row>
    <row r="600" spans="1:5" ht="15.75" customHeight="1">
      <c r="A600" s="34" t="s">
        <v>419</v>
      </c>
      <c r="B600" s="35">
        <v>0</v>
      </c>
      <c r="C600" s="35">
        <v>6000</v>
      </c>
      <c r="D600" s="35">
        <v>6000</v>
      </c>
      <c r="E600" s="46"/>
    </row>
    <row r="601" spans="1:5" ht="15.75" customHeight="1">
      <c r="A601" s="4" t="s">
        <v>421</v>
      </c>
      <c r="B601" s="5">
        <v>0</v>
      </c>
      <c r="C601" s="5">
        <v>10000</v>
      </c>
      <c r="D601" s="5">
        <v>10000</v>
      </c>
      <c r="E601" s="46"/>
    </row>
    <row r="602" spans="1:5" ht="15.75" customHeight="1">
      <c r="A602" s="4" t="s">
        <v>422</v>
      </c>
      <c r="B602" s="5">
        <v>0</v>
      </c>
      <c r="C602" s="5">
        <v>20000</v>
      </c>
      <c r="D602" s="5">
        <v>20000</v>
      </c>
      <c r="E602" s="46"/>
    </row>
    <row r="603" spans="1:5" ht="15.75" customHeight="1">
      <c r="A603" s="4" t="s">
        <v>423</v>
      </c>
      <c r="B603" s="5">
        <v>0</v>
      </c>
      <c r="C603" s="5">
        <v>7000</v>
      </c>
      <c r="D603" s="5">
        <v>7000</v>
      </c>
      <c r="E603" s="46"/>
    </row>
    <row r="604" spans="1:5" ht="15.75" customHeight="1">
      <c r="A604" s="4" t="s">
        <v>424</v>
      </c>
      <c r="B604" s="5">
        <v>0</v>
      </c>
      <c r="C604" s="5">
        <v>20000</v>
      </c>
      <c r="D604" s="5">
        <v>20000</v>
      </c>
      <c r="E604" s="46"/>
    </row>
    <row r="605" spans="1:5" ht="15.75" customHeight="1">
      <c r="A605" s="4" t="s">
        <v>425</v>
      </c>
      <c r="B605" s="5">
        <v>0</v>
      </c>
      <c r="C605" s="5">
        <v>25000</v>
      </c>
      <c r="D605" s="5">
        <v>25000</v>
      </c>
      <c r="E605" s="46"/>
    </row>
    <row r="606" spans="1:5" ht="15.75" customHeight="1">
      <c r="A606" s="4" t="s">
        <v>427</v>
      </c>
      <c r="B606" s="5">
        <v>0</v>
      </c>
      <c r="C606" s="5">
        <v>10000</v>
      </c>
      <c r="D606" s="5">
        <v>10000</v>
      </c>
      <c r="E606" s="46"/>
    </row>
    <row r="607" spans="1:5" ht="15.75" customHeight="1">
      <c r="A607" s="4" t="s">
        <v>426</v>
      </c>
      <c r="B607" s="5">
        <v>0</v>
      </c>
      <c r="C607" s="5">
        <v>2000</v>
      </c>
      <c r="D607" s="5">
        <v>2000</v>
      </c>
      <c r="E607" s="46"/>
    </row>
    <row r="608" spans="1:5" ht="15.75" customHeight="1">
      <c r="A608" s="4" t="s">
        <v>428</v>
      </c>
      <c r="B608" s="5">
        <v>0</v>
      </c>
      <c r="C608" s="5">
        <v>10000</v>
      </c>
      <c r="D608" s="5">
        <v>10000</v>
      </c>
      <c r="E608" s="46"/>
    </row>
    <row r="609" spans="1:5" ht="15.75" customHeight="1" thickBot="1">
      <c r="A609" s="47" t="s">
        <v>746</v>
      </c>
      <c r="B609" s="36">
        <v>0</v>
      </c>
      <c r="C609" s="36">
        <v>3000</v>
      </c>
      <c r="D609" s="36">
        <v>3000</v>
      </c>
      <c r="E609" s="97"/>
    </row>
    <row r="610" spans="1:8" ht="15.75" customHeight="1" thickBot="1">
      <c r="A610" s="235" t="s">
        <v>93</v>
      </c>
      <c r="B610" s="195">
        <f>SUM(B611:B620)</f>
        <v>70000</v>
      </c>
      <c r="C610" s="195">
        <f>SUM(C611:C620)</f>
        <v>70000</v>
      </c>
      <c r="D610" s="195">
        <f>SUM(D611:D620)</f>
        <v>45000</v>
      </c>
      <c r="E610" s="127">
        <f>SUM(D610/C610*100)</f>
        <v>64.28571428571429</v>
      </c>
      <c r="F610" s="170"/>
      <c r="G610" s="170"/>
      <c r="H610" s="170"/>
    </row>
    <row r="611" spans="1:5" ht="15.75" customHeight="1">
      <c r="A611" s="34" t="s">
        <v>429</v>
      </c>
      <c r="B611" s="35">
        <v>70000</v>
      </c>
      <c r="C611" s="35">
        <v>25000</v>
      </c>
      <c r="D611" s="35">
        <v>0</v>
      </c>
      <c r="E611" s="46"/>
    </row>
    <row r="612" spans="1:5" ht="15.75" customHeight="1">
      <c r="A612" s="4" t="s">
        <v>432</v>
      </c>
      <c r="B612" s="5">
        <v>0</v>
      </c>
      <c r="C612" s="5">
        <v>5000</v>
      </c>
      <c r="D612" s="5">
        <v>5000</v>
      </c>
      <c r="E612" s="46"/>
    </row>
    <row r="613" spans="1:5" ht="15.75" customHeight="1">
      <c r="A613" s="4" t="s">
        <v>430</v>
      </c>
      <c r="B613" s="5">
        <v>0</v>
      </c>
      <c r="C613" s="5">
        <v>5000</v>
      </c>
      <c r="D613" s="5">
        <v>5000</v>
      </c>
      <c r="E613" s="46"/>
    </row>
    <row r="614" spans="1:5" ht="15.75" customHeight="1">
      <c r="A614" s="4" t="s">
        <v>431</v>
      </c>
      <c r="B614" s="5">
        <v>0</v>
      </c>
      <c r="C614" s="5">
        <v>5000</v>
      </c>
      <c r="D614" s="5">
        <v>5000</v>
      </c>
      <c r="E614" s="46"/>
    </row>
    <row r="615" spans="1:5" ht="15.75" customHeight="1">
      <c r="A615" s="4" t="s">
        <v>433</v>
      </c>
      <c r="B615" s="5">
        <v>0</v>
      </c>
      <c r="C615" s="5">
        <v>5000</v>
      </c>
      <c r="D615" s="5">
        <v>5000</v>
      </c>
      <c r="E615" s="46"/>
    </row>
    <row r="616" spans="1:5" ht="15.75" customHeight="1">
      <c r="A616" s="4" t="s">
        <v>434</v>
      </c>
      <c r="B616" s="5">
        <v>0</v>
      </c>
      <c r="C616" s="5">
        <v>5000</v>
      </c>
      <c r="D616" s="5">
        <v>5000</v>
      </c>
      <c r="E616" s="46"/>
    </row>
    <row r="617" spans="1:5" ht="15.75" customHeight="1">
      <c r="A617" s="4" t="s">
        <v>435</v>
      </c>
      <c r="B617" s="5">
        <v>0</v>
      </c>
      <c r="C617" s="5">
        <v>5000</v>
      </c>
      <c r="D617" s="5">
        <v>5000</v>
      </c>
      <c r="E617" s="46"/>
    </row>
    <row r="618" spans="1:5" ht="15.75" customHeight="1">
      <c r="A618" s="4" t="s">
        <v>436</v>
      </c>
      <c r="B618" s="5">
        <v>0</v>
      </c>
      <c r="C618" s="5">
        <v>5000</v>
      </c>
      <c r="D618" s="5">
        <v>5000</v>
      </c>
      <c r="E618" s="46"/>
    </row>
    <row r="619" spans="1:5" ht="15.75" customHeight="1">
      <c r="A619" s="4" t="s">
        <v>437</v>
      </c>
      <c r="B619" s="5">
        <v>0</v>
      </c>
      <c r="C619" s="5">
        <v>5000</v>
      </c>
      <c r="D619" s="5">
        <v>5000</v>
      </c>
      <c r="E619" s="46"/>
    </row>
    <row r="620" spans="1:5" ht="15.75" customHeight="1" thickBot="1">
      <c r="A620" s="47" t="s">
        <v>438</v>
      </c>
      <c r="B620" s="36">
        <v>0</v>
      </c>
      <c r="C620" s="36">
        <v>5000</v>
      </c>
      <c r="D620" s="36">
        <v>5000</v>
      </c>
      <c r="E620" s="97"/>
    </row>
    <row r="621" spans="1:8" ht="15.75" customHeight="1" thickBot="1">
      <c r="A621" s="235" t="s">
        <v>439</v>
      </c>
      <c r="B621" s="195">
        <f>SUM(B622)</f>
        <v>0</v>
      </c>
      <c r="C621" s="195">
        <f>SUM(C622)</f>
        <v>5000</v>
      </c>
      <c r="D621" s="195">
        <f>SUM(D622)</f>
        <v>5000</v>
      </c>
      <c r="E621" s="127">
        <f>SUM(D621/C621*100)</f>
        <v>100</v>
      </c>
      <c r="F621" s="170"/>
      <c r="G621" s="170"/>
      <c r="H621" s="170"/>
    </row>
    <row r="622" spans="1:5" ht="15.75" customHeight="1" thickBot="1">
      <c r="A622" s="248" t="s">
        <v>440</v>
      </c>
      <c r="B622" s="192">
        <v>0</v>
      </c>
      <c r="C622" s="192">
        <v>5000</v>
      </c>
      <c r="D622" s="192">
        <v>5000</v>
      </c>
      <c r="E622" s="97"/>
    </row>
    <row r="623" spans="1:8" ht="15.75" customHeight="1" thickBot="1">
      <c r="A623" s="235" t="s">
        <v>63</v>
      </c>
      <c r="B623" s="195">
        <f>SUM(B624:B641)</f>
        <v>3226000</v>
      </c>
      <c r="C623" s="195">
        <f>SUM(C624:C641)</f>
        <v>9164300</v>
      </c>
      <c r="D623" s="195">
        <f>SUM(D624:D641)</f>
        <v>8479122.44</v>
      </c>
      <c r="E623" s="127">
        <f>SUM(D623/C623*100)</f>
        <v>92.52340538830025</v>
      </c>
      <c r="F623" s="170"/>
      <c r="G623" s="170"/>
      <c r="H623" s="170"/>
    </row>
    <row r="624" spans="1:5" ht="15.75" customHeight="1">
      <c r="A624" s="34" t="s">
        <v>441</v>
      </c>
      <c r="B624" s="35">
        <v>2500000</v>
      </c>
      <c r="C624" s="35">
        <v>2500000</v>
      </c>
      <c r="D624" s="35">
        <v>1900423.25</v>
      </c>
      <c r="E624" s="46"/>
    </row>
    <row r="625" spans="1:5" ht="15.75" customHeight="1">
      <c r="A625" s="4" t="s">
        <v>442</v>
      </c>
      <c r="B625" s="5">
        <v>0</v>
      </c>
      <c r="C625" s="5">
        <v>0</v>
      </c>
      <c r="D625" s="5">
        <v>34641.43</v>
      </c>
      <c r="E625" s="46"/>
    </row>
    <row r="626" spans="1:5" ht="15.75" customHeight="1">
      <c r="A626" s="4" t="s">
        <v>443</v>
      </c>
      <c r="B626" s="5">
        <v>0</v>
      </c>
      <c r="C626" s="5">
        <v>0</v>
      </c>
      <c r="D626" s="5">
        <v>81106</v>
      </c>
      <c r="E626" s="46"/>
    </row>
    <row r="627" spans="1:5" ht="15.75" customHeight="1">
      <c r="A627" s="4" t="s">
        <v>444</v>
      </c>
      <c r="B627" s="5">
        <v>0</v>
      </c>
      <c r="C627" s="5">
        <v>0</v>
      </c>
      <c r="D627" s="5">
        <v>78914.19</v>
      </c>
      <c r="E627" s="46"/>
    </row>
    <row r="628" spans="1:5" ht="15.75" customHeight="1">
      <c r="A628" s="4" t="s">
        <v>445</v>
      </c>
      <c r="B628" s="5">
        <v>0</v>
      </c>
      <c r="C628" s="5">
        <v>0</v>
      </c>
      <c r="D628" s="5">
        <v>41828.38</v>
      </c>
      <c r="E628" s="46"/>
    </row>
    <row r="629" spans="1:5" ht="15.75" customHeight="1">
      <c r="A629" s="4" t="s">
        <v>747</v>
      </c>
      <c r="B629" s="5">
        <v>0</v>
      </c>
      <c r="C629" s="5">
        <v>390000</v>
      </c>
      <c r="D629" s="5">
        <v>238206.18</v>
      </c>
      <c r="E629" s="46"/>
    </row>
    <row r="630" spans="1:5" ht="15.75" customHeight="1">
      <c r="A630" s="4" t="s">
        <v>446</v>
      </c>
      <c r="B630" s="5">
        <v>0</v>
      </c>
      <c r="C630" s="5">
        <v>50000</v>
      </c>
      <c r="D630" s="5">
        <v>0</v>
      </c>
      <c r="E630" s="46"/>
    </row>
    <row r="631" spans="1:5" ht="15.75" customHeight="1">
      <c r="A631" s="4" t="s">
        <v>447</v>
      </c>
      <c r="B631" s="5">
        <v>0</v>
      </c>
      <c r="C631" s="5">
        <v>7300</v>
      </c>
      <c r="D631" s="5">
        <v>0</v>
      </c>
      <c r="E631" s="46"/>
    </row>
    <row r="632" spans="1:5" ht="15.75" customHeight="1">
      <c r="A632" s="4" t="s">
        <v>448</v>
      </c>
      <c r="B632" s="5">
        <v>0</v>
      </c>
      <c r="C632" s="5">
        <v>120000</v>
      </c>
      <c r="D632" s="5">
        <v>62679</v>
      </c>
      <c r="E632" s="46"/>
    </row>
    <row r="633" spans="1:5" ht="15.75" customHeight="1">
      <c r="A633" s="4" t="s">
        <v>752</v>
      </c>
      <c r="B633" s="5">
        <v>0</v>
      </c>
      <c r="C633" s="5">
        <v>10000</v>
      </c>
      <c r="D633" s="5">
        <v>8533</v>
      </c>
      <c r="E633" s="46"/>
    </row>
    <row r="634" spans="1:5" ht="15.75" customHeight="1">
      <c r="A634" s="4" t="s">
        <v>751</v>
      </c>
      <c r="B634" s="5">
        <v>0</v>
      </c>
      <c r="C634" s="5">
        <v>50000</v>
      </c>
      <c r="D634" s="5">
        <v>43040</v>
      </c>
      <c r="E634" s="46"/>
    </row>
    <row r="635" spans="1:5" ht="15.75" customHeight="1">
      <c r="A635" s="4" t="s">
        <v>449</v>
      </c>
      <c r="B635" s="5">
        <v>0</v>
      </c>
      <c r="C635" s="5">
        <v>112000</v>
      </c>
      <c r="D635" s="5">
        <v>87500</v>
      </c>
      <c r="E635" s="46"/>
    </row>
    <row r="636" spans="1:5" ht="15.75" customHeight="1">
      <c r="A636" s="4" t="s">
        <v>450</v>
      </c>
      <c r="B636" s="5">
        <v>0</v>
      </c>
      <c r="C636" s="5">
        <v>5162000</v>
      </c>
      <c r="D636" s="5">
        <v>5164045.24</v>
      </c>
      <c r="E636" s="46"/>
    </row>
    <row r="637" spans="1:5" ht="15.75" customHeight="1">
      <c r="A637" s="4" t="s">
        <v>748</v>
      </c>
      <c r="B637" s="5">
        <v>0</v>
      </c>
      <c r="C637" s="5">
        <v>37000</v>
      </c>
      <c r="D637" s="5">
        <v>36300</v>
      </c>
      <c r="E637" s="46"/>
    </row>
    <row r="638" spans="1:5" ht="15.75" customHeight="1">
      <c r="A638" s="4" t="s">
        <v>388</v>
      </c>
      <c r="B638" s="5">
        <v>726000</v>
      </c>
      <c r="C638" s="5">
        <v>726000</v>
      </c>
      <c r="D638" s="5">
        <v>672681.43</v>
      </c>
      <c r="E638" s="46"/>
    </row>
    <row r="639" spans="1:5" ht="15.75" customHeight="1">
      <c r="A639" s="4" t="s">
        <v>749</v>
      </c>
      <c r="B639" s="5">
        <v>0</v>
      </c>
      <c r="C639" s="5">
        <v>0</v>
      </c>
      <c r="D639" s="5">
        <v>4917.01</v>
      </c>
      <c r="E639" s="46"/>
    </row>
    <row r="640" spans="1:5" ht="15.75" customHeight="1">
      <c r="A640" s="4" t="s">
        <v>451</v>
      </c>
      <c r="B640" s="5">
        <v>0</v>
      </c>
      <c r="C640" s="5">
        <v>0</v>
      </c>
      <c r="D640" s="5">
        <v>12494.46</v>
      </c>
      <c r="E640" s="46"/>
    </row>
    <row r="641" spans="1:5" ht="15.75" customHeight="1" thickBot="1">
      <c r="A641" s="47" t="s">
        <v>452</v>
      </c>
      <c r="B641" s="36">
        <v>0</v>
      </c>
      <c r="C641" s="36">
        <v>0</v>
      </c>
      <c r="D641" s="36">
        <v>11812.87</v>
      </c>
      <c r="E641" s="97"/>
    </row>
    <row r="642" spans="1:8" ht="15.75" customHeight="1" thickBot="1">
      <c r="A642" s="235" t="s">
        <v>64</v>
      </c>
      <c r="B642" s="195">
        <f>SUM(B643:B648)</f>
        <v>1543000</v>
      </c>
      <c r="C642" s="195">
        <f>SUM(C643:C648)</f>
        <v>2556000</v>
      </c>
      <c r="D642" s="195">
        <f>SUM(D643:D648)</f>
        <v>2124571.9699999997</v>
      </c>
      <c r="E642" s="127">
        <f>SUM(D642/C642*100)</f>
        <v>83.12096909233175</v>
      </c>
      <c r="F642" s="170"/>
      <c r="G642" s="170"/>
      <c r="H642" s="170"/>
    </row>
    <row r="643" spans="1:8" s="20" customFormat="1" ht="15.75" customHeight="1">
      <c r="A643" s="242" t="s">
        <v>453</v>
      </c>
      <c r="B643" s="180">
        <v>0</v>
      </c>
      <c r="C643" s="180">
        <v>3000</v>
      </c>
      <c r="D643" s="180">
        <v>3025</v>
      </c>
      <c r="E643" s="112"/>
      <c r="F643" s="170"/>
      <c r="G643" s="170"/>
      <c r="H643" s="170"/>
    </row>
    <row r="644" spans="1:8" s="20" customFormat="1" ht="15.75" customHeight="1">
      <c r="A644" s="64" t="s">
        <v>454</v>
      </c>
      <c r="B644" s="65">
        <v>40000</v>
      </c>
      <c r="C644" s="65">
        <v>40000</v>
      </c>
      <c r="D644" s="65">
        <v>11947</v>
      </c>
      <c r="E644" s="112"/>
      <c r="F644" s="170"/>
      <c r="G644" s="170"/>
      <c r="H644" s="170"/>
    </row>
    <row r="645" spans="1:8" s="20" customFormat="1" ht="15.75" customHeight="1">
      <c r="A645" s="64" t="s">
        <v>455</v>
      </c>
      <c r="B645" s="65">
        <v>0</v>
      </c>
      <c r="C645" s="65">
        <v>1000000</v>
      </c>
      <c r="D645" s="65">
        <v>789137.28</v>
      </c>
      <c r="E645" s="112"/>
      <c r="F645" s="170"/>
      <c r="G645" s="170"/>
      <c r="H645" s="170"/>
    </row>
    <row r="646" spans="1:8" s="20" customFormat="1" ht="15.75" customHeight="1">
      <c r="A646" s="64" t="s">
        <v>750</v>
      </c>
      <c r="B646" s="65">
        <v>0</v>
      </c>
      <c r="C646" s="65">
        <v>10000</v>
      </c>
      <c r="D646" s="65">
        <v>10889</v>
      </c>
      <c r="E646" s="112"/>
      <c r="F646" s="170"/>
      <c r="G646" s="170"/>
      <c r="H646" s="170"/>
    </row>
    <row r="647" spans="1:8" s="20" customFormat="1" ht="15.75" customHeight="1">
      <c r="A647" s="64" t="s">
        <v>388</v>
      </c>
      <c r="B647" s="65">
        <v>1503000</v>
      </c>
      <c r="C647" s="65">
        <v>1503000</v>
      </c>
      <c r="D647" s="65">
        <v>1210873.69</v>
      </c>
      <c r="E647" s="112"/>
      <c r="F647" s="170"/>
      <c r="G647" s="170"/>
      <c r="H647" s="170"/>
    </row>
    <row r="648" spans="1:8" s="20" customFormat="1" ht="15.75" customHeight="1" thickBot="1">
      <c r="A648" s="245" t="s">
        <v>451</v>
      </c>
      <c r="B648" s="246">
        <v>0</v>
      </c>
      <c r="C648" s="246">
        <v>0</v>
      </c>
      <c r="D648" s="246">
        <v>98700</v>
      </c>
      <c r="E648" s="247"/>
      <c r="F648" s="170"/>
      <c r="G648" s="170"/>
      <c r="H648" s="170"/>
    </row>
    <row r="649" spans="1:8" s="20" customFormat="1" ht="15.75" customHeight="1" thickBot="1">
      <c r="A649" s="235" t="s">
        <v>157</v>
      </c>
      <c r="B649" s="195">
        <f>SUM(B650:B651)</f>
        <v>0</v>
      </c>
      <c r="C649" s="195">
        <f>SUM(C650:C651)</f>
        <v>348300</v>
      </c>
      <c r="D649" s="195">
        <f>SUM(D650:D651)</f>
        <v>0</v>
      </c>
      <c r="E649" s="127">
        <f>SUM(D649/C649*100)</f>
        <v>0</v>
      </c>
      <c r="F649" s="170"/>
      <c r="G649" s="170"/>
      <c r="H649" s="170"/>
    </row>
    <row r="650" spans="1:8" s="20" customFormat="1" ht="15.75" customHeight="1">
      <c r="A650" s="242" t="s">
        <v>456</v>
      </c>
      <c r="B650" s="180">
        <v>0</v>
      </c>
      <c r="C650" s="180">
        <v>340400</v>
      </c>
      <c r="D650" s="180">
        <v>0</v>
      </c>
      <c r="E650" s="112"/>
      <c r="F650" s="170"/>
      <c r="G650" s="170"/>
      <c r="H650" s="170"/>
    </row>
    <row r="651" spans="1:8" s="20" customFormat="1" ht="15.75" customHeight="1" thickBot="1">
      <c r="A651" s="245" t="s">
        <v>457</v>
      </c>
      <c r="B651" s="246">
        <v>0</v>
      </c>
      <c r="C651" s="246">
        <v>7900</v>
      </c>
      <c r="D651" s="246">
        <v>0</v>
      </c>
      <c r="E651" s="247"/>
      <c r="F651" s="170"/>
      <c r="G651" s="170"/>
      <c r="H651" s="170"/>
    </row>
    <row r="652" spans="1:8" s="20" customFormat="1" ht="15.75" customHeight="1" thickBot="1">
      <c r="A652" s="235" t="s">
        <v>141</v>
      </c>
      <c r="B652" s="195">
        <f>SUM(B653:B655)</f>
        <v>0</v>
      </c>
      <c r="C652" s="195">
        <f>SUM(C653:C655)</f>
        <v>366000</v>
      </c>
      <c r="D652" s="195">
        <f>SUM(D653:D655)</f>
        <v>330330</v>
      </c>
      <c r="E652" s="127">
        <f>SUM(D652/C652*100)</f>
        <v>90.25409836065573</v>
      </c>
      <c r="F652" s="170"/>
      <c r="G652" s="170"/>
      <c r="H652" s="170"/>
    </row>
    <row r="653" spans="1:8" s="20" customFormat="1" ht="15.75" customHeight="1">
      <c r="A653" s="242" t="s">
        <v>460</v>
      </c>
      <c r="B653" s="180">
        <v>0</v>
      </c>
      <c r="C653" s="180">
        <v>292000</v>
      </c>
      <c r="D653" s="180">
        <v>281930</v>
      </c>
      <c r="E653" s="112"/>
      <c r="F653" s="170"/>
      <c r="G653" s="170"/>
      <c r="H653" s="170"/>
    </row>
    <row r="654" spans="1:8" s="20" customFormat="1" ht="15.75" customHeight="1">
      <c r="A654" s="64" t="s">
        <v>459</v>
      </c>
      <c r="B654" s="65">
        <v>0</v>
      </c>
      <c r="C654" s="65">
        <v>49000</v>
      </c>
      <c r="D654" s="65">
        <v>48400</v>
      </c>
      <c r="E654" s="112"/>
      <c r="F654" s="170"/>
      <c r="G654" s="170"/>
      <c r="H654" s="170"/>
    </row>
    <row r="655" spans="1:8" s="20" customFormat="1" ht="15.75" customHeight="1" thickBot="1">
      <c r="A655" s="245" t="s">
        <v>458</v>
      </c>
      <c r="B655" s="246">
        <v>0</v>
      </c>
      <c r="C655" s="246">
        <v>25000</v>
      </c>
      <c r="D655" s="246">
        <v>0</v>
      </c>
      <c r="E655" s="247"/>
      <c r="F655" s="170"/>
      <c r="G655" s="170"/>
      <c r="H655" s="170"/>
    </row>
    <row r="656" spans="1:8" s="20" customFormat="1" ht="15.75" customHeight="1" thickBot="1">
      <c r="A656" s="235" t="s">
        <v>461</v>
      </c>
      <c r="B656" s="195">
        <f>SUM(B657:B687)</f>
        <v>4194000</v>
      </c>
      <c r="C656" s="195">
        <f>SUM(C657:C687)</f>
        <v>20765027.8</v>
      </c>
      <c r="D656" s="195">
        <f>SUM(D657:D687)</f>
        <v>16119516.450000001</v>
      </c>
      <c r="E656" s="127">
        <f>SUM(D656/C656*100)</f>
        <v>77.62819585534098</v>
      </c>
      <c r="F656" s="170"/>
      <c r="G656" s="170"/>
      <c r="H656" s="170"/>
    </row>
    <row r="657" spans="1:8" s="20" customFormat="1" ht="15.75" customHeight="1">
      <c r="A657" s="242" t="s">
        <v>462</v>
      </c>
      <c r="B657" s="180">
        <v>65000</v>
      </c>
      <c r="C657" s="180">
        <v>65000</v>
      </c>
      <c r="D657" s="180">
        <v>36555</v>
      </c>
      <c r="E657" s="112"/>
      <c r="F657" s="170"/>
      <c r="G657" s="170"/>
      <c r="H657" s="170"/>
    </row>
    <row r="658" spans="1:8" s="20" customFormat="1" ht="15.75" customHeight="1">
      <c r="A658" s="64" t="s">
        <v>463</v>
      </c>
      <c r="B658" s="65">
        <v>15000</v>
      </c>
      <c r="C658" s="65">
        <v>15000</v>
      </c>
      <c r="D658" s="65">
        <v>0</v>
      </c>
      <c r="E658" s="112"/>
      <c r="F658" s="170"/>
      <c r="G658" s="170"/>
      <c r="H658" s="170"/>
    </row>
    <row r="659" spans="1:8" s="20" customFormat="1" ht="15.75" customHeight="1">
      <c r="A659" s="64" t="s">
        <v>464</v>
      </c>
      <c r="B659" s="65">
        <v>60000</v>
      </c>
      <c r="C659" s="65">
        <v>60000</v>
      </c>
      <c r="D659" s="65">
        <v>60000</v>
      </c>
      <c r="E659" s="112"/>
      <c r="F659" s="181"/>
      <c r="G659" s="170"/>
      <c r="H659" s="170"/>
    </row>
    <row r="660" spans="1:8" s="20" customFormat="1" ht="15.75" customHeight="1">
      <c r="A660" s="64" t="s">
        <v>465</v>
      </c>
      <c r="B660" s="65">
        <v>0</v>
      </c>
      <c r="C660" s="65">
        <v>9100</v>
      </c>
      <c r="D660" s="65">
        <v>9075</v>
      </c>
      <c r="E660" s="112"/>
      <c r="F660" s="170"/>
      <c r="G660" s="170"/>
      <c r="H660" s="170"/>
    </row>
    <row r="661" spans="1:8" s="20" customFormat="1" ht="15.75" customHeight="1">
      <c r="A661" s="64" t="s">
        <v>753</v>
      </c>
      <c r="B661" s="65">
        <v>0</v>
      </c>
      <c r="C661" s="65">
        <v>0</v>
      </c>
      <c r="D661" s="65">
        <v>200</v>
      </c>
      <c r="E661" s="112"/>
      <c r="F661" s="170"/>
      <c r="G661" s="170"/>
      <c r="H661" s="170"/>
    </row>
    <row r="662" spans="1:8" s="20" customFormat="1" ht="15.75" customHeight="1">
      <c r="A662" s="64" t="s">
        <v>754</v>
      </c>
      <c r="B662" s="65">
        <v>0</v>
      </c>
      <c r="C662" s="65">
        <v>0</v>
      </c>
      <c r="D662" s="65">
        <v>4750</v>
      </c>
      <c r="E662" s="112"/>
      <c r="F662" s="170"/>
      <c r="G662" s="170"/>
      <c r="H662" s="170"/>
    </row>
    <row r="663" spans="1:8" s="20" customFormat="1" ht="15.75" customHeight="1">
      <c r="A663" s="64" t="s">
        <v>471</v>
      </c>
      <c r="B663" s="65">
        <v>182000</v>
      </c>
      <c r="C663" s="65">
        <v>0</v>
      </c>
      <c r="D663" s="65"/>
      <c r="E663" s="112"/>
      <c r="F663" s="170"/>
      <c r="G663" s="170"/>
      <c r="H663" s="170"/>
    </row>
    <row r="664" spans="1:8" s="20" customFormat="1" ht="15.75" customHeight="1">
      <c r="A664" s="64" t="s">
        <v>466</v>
      </c>
      <c r="B664" s="65">
        <v>0</v>
      </c>
      <c r="C664" s="65">
        <v>22066.6</v>
      </c>
      <c r="D664" s="65">
        <v>22066.6</v>
      </c>
      <c r="E664" s="112"/>
      <c r="F664" s="170"/>
      <c r="G664" s="170"/>
      <c r="H664" s="170"/>
    </row>
    <row r="665" spans="1:8" s="20" customFormat="1" ht="15.75" customHeight="1">
      <c r="A665" s="64" t="s">
        <v>467</v>
      </c>
      <c r="B665" s="65">
        <v>0</v>
      </c>
      <c r="C665" s="65">
        <v>120761.2</v>
      </c>
      <c r="D665" s="65">
        <v>11749</v>
      </c>
      <c r="E665" s="112"/>
      <c r="F665" s="170"/>
      <c r="G665" s="170"/>
      <c r="H665" s="170"/>
    </row>
    <row r="666" spans="1:8" s="20" customFormat="1" ht="15.75" customHeight="1">
      <c r="A666" s="64" t="s">
        <v>468</v>
      </c>
      <c r="B666" s="65">
        <v>0</v>
      </c>
      <c r="C666" s="65">
        <v>0</v>
      </c>
      <c r="D666" s="65">
        <v>26148.2</v>
      </c>
      <c r="E666" s="112"/>
      <c r="F666" s="170"/>
      <c r="G666" s="170"/>
      <c r="H666" s="170"/>
    </row>
    <row r="667" spans="1:8" s="20" customFormat="1" ht="15.75" customHeight="1">
      <c r="A667" s="64" t="s">
        <v>469</v>
      </c>
      <c r="B667" s="65">
        <v>0</v>
      </c>
      <c r="C667" s="65">
        <v>0</v>
      </c>
      <c r="D667" s="65">
        <v>1230</v>
      </c>
      <c r="E667" s="112"/>
      <c r="F667" s="170"/>
      <c r="G667" s="170"/>
      <c r="H667" s="170"/>
    </row>
    <row r="668" spans="1:8" s="20" customFormat="1" ht="15.75" customHeight="1">
      <c r="A668" s="64" t="s">
        <v>755</v>
      </c>
      <c r="B668" s="65">
        <v>0</v>
      </c>
      <c r="C668" s="65">
        <v>0</v>
      </c>
      <c r="D668" s="65">
        <v>81634</v>
      </c>
      <c r="E668" s="112"/>
      <c r="F668" s="170"/>
      <c r="G668" s="170"/>
      <c r="H668" s="170"/>
    </row>
    <row r="669" spans="1:8" s="20" customFormat="1" ht="15.75" customHeight="1">
      <c r="A669" s="64" t="s">
        <v>470</v>
      </c>
      <c r="B669" s="65">
        <v>188000</v>
      </c>
      <c r="C669" s="65">
        <v>188000</v>
      </c>
      <c r="D669" s="65">
        <v>188000</v>
      </c>
      <c r="E669" s="112"/>
      <c r="F669" s="170"/>
      <c r="G669" s="170"/>
      <c r="H669" s="170"/>
    </row>
    <row r="670" spans="1:8" s="20" customFormat="1" ht="15.75" customHeight="1">
      <c r="A670" s="64" t="s">
        <v>472</v>
      </c>
      <c r="B670" s="65">
        <v>2219000</v>
      </c>
      <c r="C670" s="65">
        <v>2219000</v>
      </c>
      <c r="D670" s="65">
        <v>0</v>
      </c>
      <c r="E670" s="112"/>
      <c r="F670" s="170"/>
      <c r="G670" s="170"/>
      <c r="H670" s="170"/>
    </row>
    <row r="671" spans="1:8" s="20" customFormat="1" ht="15.75" customHeight="1">
      <c r="A671" s="64" t="s">
        <v>473</v>
      </c>
      <c r="B671" s="65">
        <v>0</v>
      </c>
      <c r="C671" s="65">
        <v>52000</v>
      </c>
      <c r="D671" s="65">
        <v>51810</v>
      </c>
      <c r="E671" s="112"/>
      <c r="F671" s="170"/>
      <c r="G671" s="170"/>
      <c r="H671" s="170"/>
    </row>
    <row r="672" spans="1:8" s="20" customFormat="1" ht="15.75" customHeight="1">
      <c r="A672" s="64" t="s">
        <v>474</v>
      </c>
      <c r="B672" s="65">
        <v>0</v>
      </c>
      <c r="C672" s="65">
        <v>12707000</v>
      </c>
      <c r="D672" s="65">
        <v>12163320</v>
      </c>
      <c r="E672" s="112"/>
      <c r="F672" s="170"/>
      <c r="G672" s="170"/>
      <c r="H672" s="170"/>
    </row>
    <row r="673" spans="1:8" s="20" customFormat="1" ht="15.75" customHeight="1">
      <c r="A673" s="64" t="s">
        <v>475</v>
      </c>
      <c r="B673" s="65">
        <v>0</v>
      </c>
      <c r="C673" s="65">
        <v>22000</v>
      </c>
      <c r="D673" s="65">
        <v>7310</v>
      </c>
      <c r="E673" s="112"/>
      <c r="F673" s="170"/>
      <c r="G673" s="170"/>
      <c r="H673" s="170"/>
    </row>
    <row r="674" spans="1:8" s="20" customFormat="1" ht="15.75" customHeight="1">
      <c r="A674" s="64" t="s">
        <v>476</v>
      </c>
      <c r="B674" s="65">
        <v>0</v>
      </c>
      <c r="C674" s="65">
        <v>20000</v>
      </c>
      <c r="D674" s="65">
        <v>11280</v>
      </c>
      <c r="E674" s="112"/>
      <c r="F674" s="170"/>
      <c r="G674" s="170"/>
      <c r="H674" s="170"/>
    </row>
    <row r="675" spans="1:8" s="20" customFormat="1" ht="15.75" customHeight="1">
      <c r="A675" s="64" t="s">
        <v>758</v>
      </c>
      <c r="B675" s="65">
        <v>0</v>
      </c>
      <c r="C675" s="65">
        <v>0</v>
      </c>
      <c r="D675" s="65">
        <v>22170</v>
      </c>
      <c r="E675" s="112"/>
      <c r="F675" s="170"/>
      <c r="G675" s="170"/>
      <c r="H675" s="170"/>
    </row>
    <row r="676" spans="1:8" s="20" customFormat="1" ht="15.75" customHeight="1">
      <c r="A676" s="64" t="s">
        <v>477</v>
      </c>
      <c r="B676" s="65">
        <v>0</v>
      </c>
      <c r="C676" s="65">
        <v>50000</v>
      </c>
      <c r="D676" s="65">
        <v>6509.8</v>
      </c>
      <c r="E676" s="112"/>
      <c r="F676" s="170"/>
      <c r="G676" s="170"/>
      <c r="H676" s="170"/>
    </row>
    <row r="677" spans="1:8" s="20" customFormat="1" ht="15.75" customHeight="1">
      <c r="A677" s="64" t="s">
        <v>478</v>
      </c>
      <c r="B677" s="65">
        <v>61000</v>
      </c>
      <c r="C677" s="65">
        <v>61000</v>
      </c>
      <c r="D677" s="65">
        <v>5966.4</v>
      </c>
      <c r="E677" s="112"/>
      <c r="F677" s="170"/>
      <c r="G677" s="170"/>
      <c r="H677" s="170"/>
    </row>
    <row r="678" spans="1:8" s="20" customFormat="1" ht="15.75" customHeight="1">
      <c r="A678" s="64" t="s">
        <v>479</v>
      </c>
      <c r="B678" s="65">
        <v>100000</v>
      </c>
      <c r="C678" s="65">
        <v>100000</v>
      </c>
      <c r="D678" s="65">
        <v>65486.5</v>
      </c>
      <c r="E678" s="112"/>
      <c r="F678" s="170"/>
      <c r="G678" s="170"/>
      <c r="H678" s="170"/>
    </row>
    <row r="679" spans="1:8" s="20" customFormat="1" ht="15.75" customHeight="1">
      <c r="A679" s="64" t="s">
        <v>480</v>
      </c>
      <c r="B679" s="65">
        <v>350000</v>
      </c>
      <c r="C679" s="65">
        <v>255000</v>
      </c>
      <c r="D679" s="65">
        <v>166458</v>
      </c>
      <c r="E679" s="112"/>
      <c r="F679" s="170"/>
      <c r="G679" s="170"/>
      <c r="H679" s="170"/>
    </row>
    <row r="680" spans="1:8" s="20" customFormat="1" ht="15.75" customHeight="1">
      <c r="A680" s="64" t="s">
        <v>756</v>
      </c>
      <c r="B680" s="65">
        <v>0</v>
      </c>
      <c r="C680" s="65">
        <v>5000</v>
      </c>
      <c r="D680" s="65">
        <v>5000</v>
      </c>
      <c r="E680" s="112"/>
      <c r="F680" s="170"/>
      <c r="G680" s="170"/>
      <c r="H680" s="170"/>
    </row>
    <row r="681" spans="1:5" s="20" customFormat="1" ht="15.75" customHeight="1">
      <c r="A681" s="64" t="s">
        <v>481</v>
      </c>
      <c r="B681" s="65">
        <v>300000</v>
      </c>
      <c r="C681" s="65">
        <v>598702</v>
      </c>
      <c r="D681" s="65">
        <v>598702</v>
      </c>
      <c r="E681" s="112"/>
    </row>
    <row r="682" spans="1:6" s="20" customFormat="1" ht="15.75" customHeight="1">
      <c r="A682" s="64" t="s">
        <v>757</v>
      </c>
      <c r="B682" s="65">
        <v>0</v>
      </c>
      <c r="C682" s="65">
        <v>90298</v>
      </c>
      <c r="D682" s="65">
        <v>0</v>
      </c>
      <c r="E682" s="112"/>
      <c r="F682" s="170"/>
    </row>
    <row r="683" spans="1:5" s="20" customFormat="1" ht="15.75" customHeight="1">
      <c r="A683" s="64" t="s">
        <v>482</v>
      </c>
      <c r="B683" s="65">
        <v>300000</v>
      </c>
      <c r="C683" s="65">
        <v>950600</v>
      </c>
      <c r="D683" s="65">
        <v>187261</v>
      </c>
      <c r="E683" s="112"/>
    </row>
    <row r="684" spans="1:5" s="20" customFormat="1" ht="15.75" customHeight="1">
      <c r="A684" s="64" t="s">
        <v>483</v>
      </c>
      <c r="B684" s="65">
        <v>0</v>
      </c>
      <c r="C684" s="65">
        <v>225000</v>
      </c>
      <c r="D684" s="65">
        <v>126160.5</v>
      </c>
      <c r="E684" s="112"/>
    </row>
    <row r="685" spans="1:5" s="20" customFormat="1" ht="15.75" customHeight="1">
      <c r="A685" s="64" t="s">
        <v>484</v>
      </c>
      <c r="B685" s="65">
        <v>0</v>
      </c>
      <c r="C685" s="65">
        <v>2569500</v>
      </c>
      <c r="D685" s="65">
        <v>2144161.43</v>
      </c>
      <c r="E685" s="112"/>
    </row>
    <row r="686" spans="1:5" s="20" customFormat="1" ht="15.75" customHeight="1">
      <c r="A686" s="64" t="s">
        <v>485</v>
      </c>
      <c r="B686" s="65">
        <v>0</v>
      </c>
      <c r="C686" s="65">
        <v>6000</v>
      </c>
      <c r="D686" s="65">
        <v>0</v>
      </c>
      <c r="E686" s="112"/>
    </row>
    <row r="687" spans="1:5" s="20" customFormat="1" ht="15.75" customHeight="1" thickBot="1">
      <c r="A687" s="47" t="s">
        <v>388</v>
      </c>
      <c r="B687" s="246">
        <v>354000</v>
      </c>
      <c r="C687" s="246">
        <v>354000</v>
      </c>
      <c r="D687" s="246">
        <v>116513.02</v>
      </c>
      <c r="E687" s="247"/>
    </row>
    <row r="688" spans="1:8" s="20" customFormat="1" ht="15.75" customHeight="1" thickBot="1">
      <c r="A688" s="235" t="s">
        <v>65</v>
      </c>
      <c r="B688" s="195">
        <f>SUM(B689:B694)</f>
        <v>6606000</v>
      </c>
      <c r="C688" s="195">
        <f>SUM(C689:C694)</f>
        <v>6606000</v>
      </c>
      <c r="D688" s="195">
        <f>SUM(D689:D694)</f>
        <v>6595852.38</v>
      </c>
      <c r="E688" s="127">
        <f>SUM(D688/C688*100)</f>
        <v>99.84638782924614</v>
      </c>
      <c r="F688" s="170"/>
      <c r="G688" s="170"/>
      <c r="H688" s="170"/>
    </row>
    <row r="689" spans="1:5" s="20" customFormat="1" ht="15.75" customHeight="1">
      <c r="A689" s="242" t="s">
        <v>486</v>
      </c>
      <c r="B689" s="180">
        <v>230000</v>
      </c>
      <c r="C689" s="180">
        <v>230000</v>
      </c>
      <c r="D689" s="180">
        <v>221035</v>
      </c>
      <c r="E689" s="112"/>
    </row>
    <row r="690" spans="1:5" s="20" customFormat="1" ht="15.75" customHeight="1">
      <c r="A690" s="64" t="s">
        <v>256</v>
      </c>
      <c r="B690" s="65">
        <v>6376000</v>
      </c>
      <c r="C690" s="65">
        <v>6376000</v>
      </c>
      <c r="D690" s="65">
        <v>5234759.98</v>
      </c>
      <c r="E690" s="112"/>
    </row>
    <row r="691" spans="1:5" s="20" customFormat="1" ht="15.75" customHeight="1">
      <c r="A691" s="64" t="s">
        <v>257</v>
      </c>
      <c r="B691" s="65">
        <v>0</v>
      </c>
      <c r="C691" s="65">
        <v>0</v>
      </c>
      <c r="D691" s="65">
        <v>180205.81</v>
      </c>
      <c r="E691" s="112"/>
    </row>
    <row r="692" spans="1:5" s="20" customFormat="1" ht="15.75" customHeight="1">
      <c r="A692" s="64" t="s">
        <v>258</v>
      </c>
      <c r="B692" s="65">
        <v>0</v>
      </c>
      <c r="C692" s="65">
        <v>0</v>
      </c>
      <c r="D692" s="65">
        <v>273783.38</v>
      </c>
      <c r="E692" s="112"/>
    </row>
    <row r="693" spans="1:5" s="20" customFormat="1" ht="15.75" customHeight="1">
      <c r="A693" s="64" t="s">
        <v>259</v>
      </c>
      <c r="B693" s="65">
        <v>0</v>
      </c>
      <c r="C693" s="65">
        <v>0</v>
      </c>
      <c r="D693" s="65">
        <v>506394.91</v>
      </c>
      <c r="E693" s="112"/>
    </row>
    <row r="694" spans="1:5" s="20" customFormat="1" ht="15.75" customHeight="1" thickBot="1">
      <c r="A694" s="245" t="s">
        <v>260</v>
      </c>
      <c r="B694" s="246">
        <v>0</v>
      </c>
      <c r="C694" s="246">
        <v>0</v>
      </c>
      <c r="D694" s="246">
        <v>179673.3</v>
      </c>
      <c r="E694" s="247"/>
    </row>
    <row r="695" spans="1:8" ht="15.75" customHeight="1" thickBot="1">
      <c r="A695" s="235" t="s">
        <v>759</v>
      </c>
      <c r="B695" s="195">
        <f>SUM(B696:B700)</f>
        <v>900000</v>
      </c>
      <c r="C695" s="195">
        <f>SUM(C696:C700)</f>
        <v>3520961.32</v>
      </c>
      <c r="D695" s="195">
        <f>SUM(D696:D700)</f>
        <v>2003549.5</v>
      </c>
      <c r="E695" s="127">
        <f>SUM(D695/C695*100)</f>
        <v>56.90347941680882</v>
      </c>
      <c r="F695" s="170"/>
      <c r="G695" s="170"/>
      <c r="H695" s="170"/>
    </row>
    <row r="696" spans="1:8" s="20" customFormat="1" ht="15.75" customHeight="1">
      <c r="A696" s="242" t="s">
        <v>760</v>
      </c>
      <c r="B696" s="180">
        <v>0</v>
      </c>
      <c r="C696" s="180">
        <v>15000</v>
      </c>
      <c r="D696" s="180">
        <v>0</v>
      </c>
      <c r="E696" s="112"/>
      <c r="F696" s="170"/>
      <c r="G696" s="170"/>
      <c r="H696" s="170"/>
    </row>
    <row r="697" spans="1:5" s="20" customFormat="1" ht="15.75" customHeight="1">
      <c r="A697" s="64" t="s">
        <v>487</v>
      </c>
      <c r="B697" s="65">
        <v>100000</v>
      </c>
      <c r="C697" s="65">
        <v>2747961.32</v>
      </c>
      <c r="D697" s="65">
        <v>1451123</v>
      </c>
      <c r="E697" s="112"/>
    </row>
    <row r="698" spans="1:5" s="20" customFormat="1" ht="15.75" customHeight="1">
      <c r="A698" s="64" t="s">
        <v>488</v>
      </c>
      <c r="B698" s="65">
        <v>0</v>
      </c>
      <c r="C698" s="65">
        <v>358000</v>
      </c>
      <c r="D698" s="65">
        <v>357737</v>
      </c>
      <c r="E698" s="112"/>
    </row>
    <row r="699" spans="1:5" s="20" customFormat="1" ht="15.75" customHeight="1">
      <c r="A699" s="64" t="s">
        <v>489</v>
      </c>
      <c r="B699" s="65">
        <v>400000</v>
      </c>
      <c r="C699" s="65">
        <v>0</v>
      </c>
      <c r="D699" s="65">
        <v>0</v>
      </c>
      <c r="E699" s="112"/>
    </row>
    <row r="700" spans="1:5" s="20" customFormat="1" ht="15.75" customHeight="1" thickBot="1">
      <c r="A700" s="245" t="s">
        <v>761</v>
      </c>
      <c r="B700" s="246">
        <v>400000</v>
      </c>
      <c r="C700" s="246">
        <v>400000</v>
      </c>
      <c r="D700" s="246">
        <v>194689.5</v>
      </c>
      <c r="E700" s="247"/>
    </row>
    <row r="701" spans="1:8" s="20" customFormat="1" ht="15.75" customHeight="1" thickBot="1">
      <c r="A701" s="235" t="s">
        <v>40</v>
      </c>
      <c r="B701" s="195">
        <f>SUM(B702:B706)</f>
        <v>3643000</v>
      </c>
      <c r="C701" s="195">
        <f>SUM(C702:C706)</f>
        <v>5055700</v>
      </c>
      <c r="D701" s="195">
        <f>SUM(D702:D706)</f>
        <v>3947684.63</v>
      </c>
      <c r="E701" s="127">
        <f>SUM(D701/C701*100)</f>
        <v>78.08383863757739</v>
      </c>
      <c r="F701" s="170"/>
      <c r="G701" s="170"/>
      <c r="H701" s="170"/>
    </row>
    <row r="702" spans="1:5" s="20" customFormat="1" ht="15.75" customHeight="1">
      <c r="A702" s="242" t="s">
        <v>256</v>
      </c>
      <c r="B702" s="180">
        <v>3643000</v>
      </c>
      <c r="C702" s="180">
        <v>5055700</v>
      </c>
      <c r="D702" s="180">
        <v>3644513.12</v>
      </c>
      <c r="E702" s="112"/>
    </row>
    <row r="703" spans="1:5" s="20" customFormat="1" ht="15.75" customHeight="1">
      <c r="A703" s="64" t="s">
        <v>257</v>
      </c>
      <c r="B703" s="65">
        <v>0</v>
      </c>
      <c r="C703" s="65">
        <v>0</v>
      </c>
      <c r="D703" s="65">
        <v>45570.92</v>
      </c>
      <c r="E703" s="112"/>
    </row>
    <row r="704" spans="1:5" s="20" customFormat="1" ht="15.75" customHeight="1">
      <c r="A704" s="64" t="s">
        <v>258</v>
      </c>
      <c r="B704" s="65">
        <v>0</v>
      </c>
      <c r="C704" s="65">
        <v>0</v>
      </c>
      <c r="D704" s="65">
        <v>59579.3</v>
      </c>
      <c r="E704" s="112"/>
    </row>
    <row r="705" spans="1:5" s="20" customFormat="1" ht="15.75" customHeight="1">
      <c r="A705" s="64" t="s">
        <v>259</v>
      </c>
      <c r="B705" s="65">
        <v>0</v>
      </c>
      <c r="C705" s="65">
        <v>0</v>
      </c>
      <c r="D705" s="65">
        <v>159612.05</v>
      </c>
      <c r="E705" s="112"/>
    </row>
    <row r="706" spans="1:5" s="20" customFormat="1" ht="15.75" customHeight="1" thickBot="1">
      <c r="A706" s="245" t="s">
        <v>260</v>
      </c>
      <c r="B706" s="246">
        <v>0</v>
      </c>
      <c r="C706" s="246">
        <v>0</v>
      </c>
      <c r="D706" s="246">
        <v>38409.24</v>
      </c>
      <c r="E706" s="247"/>
    </row>
    <row r="707" spans="1:8" s="20" customFormat="1" ht="15.75" customHeight="1" thickBot="1">
      <c r="A707" s="235" t="s">
        <v>114</v>
      </c>
      <c r="B707" s="195">
        <f>SUM(B708)</f>
        <v>60000</v>
      </c>
      <c r="C707" s="195">
        <f>SUM(C708)</f>
        <v>60000</v>
      </c>
      <c r="D707" s="195">
        <f>SUM(D708)</f>
        <v>0</v>
      </c>
      <c r="E707" s="127">
        <f>SUM(D707/C707*100)</f>
        <v>0</v>
      </c>
      <c r="F707" s="170"/>
      <c r="G707" s="170"/>
      <c r="H707" s="170"/>
    </row>
    <row r="708" spans="1:5" s="20" customFormat="1" ht="15.75" customHeight="1" thickBot="1">
      <c r="A708" s="243" t="s">
        <v>490</v>
      </c>
      <c r="B708" s="244">
        <v>60000</v>
      </c>
      <c r="C708" s="244">
        <v>60000</v>
      </c>
      <c r="D708" s="244">
        <v>0</v>
      </c>
      <c r="E708" s="247"/>
    </row>
    <row r="709" spans="1:8" s="20" customFormat="1" ht="15.75" customHeight="1" thickBot="1">
      <c r="A709" s="235" t="s">
        <v>66</v>
      </c>
      <c r="B709" s="195">
        <f>SUM(B710:B711)</f>
        <v>190000</v>
      </c>
      <c r="C709" s="195">
        <f>SUM(C710:C711)</f>
        <v>190000</v>
      </c>
      <c r="D709" s="195">
        <f>SUM(D710:D711)</f>
        <v>160000</v>
      </c>
      <c r="E709" s="127">
        <f>SUM(D709/C709*100)</f>
        <v>84.21052631578947</v>
      </c>
      <c r="F709" s="170"/>
      <c r="G709" s="170"/>
      <c r="H709" s="170"/>
    </row>
    <row r="710" spans="1:5" s="20" customFormat="1" ht="15.75" customHeight="1">
      <c r="A710" s="242" t="s">
        <v>491</v>
      </c>
      <c r="B710" s="180">
        <v>30000</v>
      </c>
      <c r="C710" s="180">
        <v>30000</v>
      </c>
      <c r="D710" s="180">
        <v>0</v>
      </c>
      <c r="E710" s="112"/>
    </row>
    <row r="711" spans="1:5" s="20" customFormat="1" ht="15.75" customHeight="1" thickBot="1">
      <c r="A711" s="245" t="s">
        <v>492</v>
      </c>
      <c r="B711" s="246">
        <v>160000</v>
      </c>
      <c r="C711" s="246">
        <v>160000</v>
      </c>
      <c r="D711" s="246">
        <v>160000</v>
      </c>
      <c r="E711" s="247"/>
    </row>
    <row r="712" spans="1:8" s="20" customFormat="1" ht="15.75" customHeight="1" thickBot="1">
      <c r="A712" s="235" t="s">
        <v>67</v>
      </c>
      <c r="B712" s="195">
        <f>SUM(B713)</f>
        <v>10000</v>
      </c>
      <c r="C712" s="195">
        <f>SUM(C713)</f>
        <v>10000</v>
      </c>
      <c r="D712" s="195">
        <f>SUM(D713)</f>
        <v>0</v>
      </c>
      <c r="E712" s="127">
        <f>SUM(D712/C712*100)</f>
        <v>0</v>
      </c>
      <c r="F712" s="170"/>
      <c r="G712" s="170"/>
      <c r="H712" s="170"/>
    </row>
    <row r="713" spans="1:5" s="20" customFormat="1" ht="15.75" customHeight="1" thickBot="1">
      <c r="A713" s="243" t="s">
        <v>493</v>
      </c>
      <c r="B713" s="244">
        <v>10000</v>
      </c>
      <c r="C713" s="244">
        <v>10000</v>
      </c>
      <c r="D713" s="244">
        <v>0</v>
      </c>
      <c r="E713" s="247"/>
    </row>
    <row r="714" spans="1:8" s="20" customFormat="1" ht="15.75" customHeight="1" thickBot="1">
      <c r="A714" s="235" t="s">
        <v>68</v>
      </c>
      <c r="B714" s="195">
        <f>SUM(B715)</f>
        <v>10000</v>
      </c>
      <c r="C714" s="195">
        <f>SUM(C715)</f>
        <v>10000</v>
      </c>
      <c r="D714" s="195">
        <f>SUM(D715)</f>
        <v>0</v>
      </c>
      <c r="E714" s="127">
        <f>SUM(D714/C714*100)</f>
        <v>0</v>
      </c>
      <c r="F714" s="170"/>
      <c r="G714" s="170"/>
      <c r="H714" s="170"/>
    </row>
    <row r="715" spans="1:5" s="20" customFormat="1" ht="15.75" customHeight="1" thickBot="1">
      <c r="A715" s="243" t="s">
        <v>494</v>
      </c>
      <c r="B715" s="244">
        <v>10000</v>
      </c>
      <c r="C715" s="244">
        <v>10000</v>
      </c>
      <c r="D715" s="244">
        <v>0</v>
      </c>
      <c r="E715" s="247"/>
    </row>
    <row r="716" spans="1:8" s="20" customFormat="1" ht="15.75" customHeight="1" thickBot="1">
      <c r="A716" s="235" t="s">
        <v>824</v>
      </c>
      <c r="B716" s="195">
        <f>SUM(B717:B731)</f>
        <v>8005000</v>
      </c>
      <c r="C716" s="195">
        <f>SUM(C717:C731)</f>
        <v>9976200</v>
      </c>
      <c r="D716" s="195">
        <f>SUM(D717:D731)</f>
        <v>8571394.969999999</v>
      </c>
      <c r="E716" s="127">
        <f>SUM(D716/C716*100)</f>
        <v>85.91843557667247</v>
      </c>
      <c r="F716" s="170"/>
      <c r="G716" s="170"/>
      <c r="H716" s="170"/>
    </row>
    <row r="717" spans="1:5" s="20" customFormat="1" ht="15.75" customHeight="1">
      <c r="A717" s="242" t="s">
        <v>495</v>
      </c>
      <c r="B717" s="180">
        <v>500000</v>
      </c>
      <c r="C717" s="180">
        <v>837700</v>
      </c>
      <c r="D717" s="180">
        <v>468724</v>
      </c>
      <c r="E717" s="112"/>
    </row>
    <row r="718" spans="1:5" s="20" customFormat="1" ht="15.75" customHeight="1">
      <c r="A718" s="64" t="s">
        <v>762</v>
      </c>
      <c r="B718" s="65">
        <v>0</v>
      </c>
      <c r="C718" s="65">
        <v>0</v>
      </c>
      <c r="D718" s="65">
        <v>15200</v>
      </c>
      <c r="E718" s="112"/>
    </row>
    <row r="719" spans="1:5" s="20" customFormat="1" ht="15.75" customHeight="1">
      <c r="A719" s="64" t="s">
        <v>496</v>
      </c>
      <c r="B719" s="65">
        <v>0</v>
      </c>
      <c r="C719" s="65">
        <v>341000</v>
      </c>
      <c r="D719" s="65">
        <v>26123</v>
      </c>
      <c r="E719" s="112"/>
    </row>
    <row r="720" spans="1:5" s="20" customFormat="1" ht="15.75" customHeight="1">
      <c r="A720" s="64" t="s">
        <v>497</v>
      </c>
      <c r="B720" s="65">
        <v>30000</v>
      </c>
      <c r="C720" s="65">
        <v>185000</v>
      </c>
      <c r="D720" s="65">
        <v>124493</v>
      </c>
      <c r="E720" s="112"/>
    </row>
    <row r="721" spans="1:5" s="20" customFormat="1" ht="15.75" customHeight="1">
      <c r="A721" s="64" t="s">
        <v>498</v>
      </c>
      <c r="B721" s="65">
        <v>30000</v>
      </c>
      <c r="C721" s="65">
        <v>410000</v>
      </c>
      <c r="D721" s="65">
        <v>415183</v>
      </c>
      <c r="E721" s="112"/>
    </row>
    <row r="722" spans="1:6" s="20" customFormat="1" ht="15.75" customHeight="1">
      <c r="A722" s="64" t="s">
        <v>499</v>
      </c>
      <c r="B722" s="65">
        <v>30000</v>
      </c>
      <c r="C722" s="65">
        <v>310000</v>
      </c>
      <c r="D722" s="65">
        <v>127966</v>
      </c>
      <c r="E722" s="112"/>
      <c r="F722" s="170"/>
    </row>
    <row r="723" spans="1:5" s="20" customFormat="1" ht="15.75" customHeight="1">
      <c r="A723" s="64" t="s">
        <v>500</v>
      </c>
      <c r="B723" s="65">
        <v>30000</v>
      </c>
      <c r="C723" s="65">
        <v>230000</v>
      </c>
      <c r="D723" s="65">
        <v>105376</v>
      </c>
      <c r="E723" s="112"/>
    </row>
    <row r="724" spans="1:6" s="20" customFormat="1" ht="15.75" customHeight="1">
      <c r="A724" s="64" t="s">
        <v>501</v>
      </c>
      <c r="B724" s="65">
        <v>2000000</v>
      </c>
      <c r="C724" s="65">
        <v>500000</v>
      </c>
      <c r="D724" s="65">
        <v>117524</v>
      </c>
      <c r="E724" s="112"/>
      <c r="F724" s="170"/>
    </row>
    <row r="725" spans="1:5" s="20" customFormat="1" ht="15.75" customHeight="1">
      <c r="A725" s="64" t="s">
        <v>502</v>
      </c>
      <c r="B725" s="65">
        <v>0</v>
      </c>
      <c r="C725" s="65">
        <v>577500</v>
      </c>
      <c r="D725" s="65">
        <v>577328.51</v>
      </c>
      <c r="E725" s="112"/>
    </row>
    <row r="726" spans="1:5" s="20" customFormat="1" ht="15.75" customHeight="1">
      <c r="A726" s="64" t="s">
        <v>503</v>
      </c>
      <c r="B726" s="65">
        <v>61000</v>
      </c>
      <c r="C726" s="65">
        <v>61000</v>
      </c>
      <c r="D726" s="65">
        <v>45604.4</v>
      </c>
      <c r="E726" s="112"/>
    </row>
    <row r="727" spans="1:5" s="20" customFormat="1" ht="15.75" customHeight="1">
      <c r="A727" s="64" t="s">
        <v>256</v>
      </c>
      <c r="B727" s="65">
        <v>5324000</v>
      </c>
      <c r="C727" s="65">
        <v>6524000</v>
      </c>
      <c r="D727" s="65">
        <v>6493780.31</v>
      </c>
      <c r="E727" s="112"/>
    </row>
    <row r="728" spans="1:5" s="20" customFormat="1" ht="15.75" customHeight="1">
      <c r="A728" s="64" t="s">
        <v>257</v>
      </c>
      <c r="B728" s="65">
        <v>0</v>
      </c>
      <c r="C728" s="65">
        <v>0</v>
      </c>
      <c r="D728" s="65">
        <v>2099.5</v>
      </c>
      <c r="E728" s="112"/>
    </row>
    <row r="729" spans="1:5" s="20" customFormat="1" ht="15.75" customHeight="1">
      <c r="A729" s="64" t="s">
        <v>258</v>
      </c>
      <c r="B729" s="65">
        <v>0</v>
      </c>
      <c r="C729" s="65">
        <v>0</v>
      </c>
      <c r="D729" s="65">
        <v>8177.18</v>
      </c>
      <c r="E729" s="112"/>
    </row>
    <row r="730" spans="1:5" s="20" customFormat="1" ht="15.75" customHeight="1">
      <c r="A730" s="64" t="s">
        <v>259</v>
      </c>
      <c r="B730" s="65">
        <v>0</v>
      </c>
      <c r="C730" s="65">
        <v>0</v>
      </c>
      <c r="D730" s="65">
        <v>20251.6</v>
      </c>
      <c r="E730" s="112"/>
    </row>
    <row r="731" spans="1:5" s="20" customFormat="1" ht="15.75" customHeight="1" thickBot="1">
      <c r="A731" s="245" t="s">
        <v>260</v>
      </c>
      <c r="B731" s="246">
        <v>0</v>
      </c>
      <c r="C731" s="246">
        <v>0</v>
      </c>
      <c r="D731" s="246">
        <v>23564.47</v>
      </c>
      <c r="E731" s="247"/>
    </row>
    <row r="732" spans="1:8" s="20" customFormat="1" ht="15.75" customHeight="1" thickBot="1">
      <c r="A732" s="235" t="s">
        <v>142</v>
      </c>
      <c r="B732" s="195">
        <f>SUM(B733)</f>
        <v>0</v>
      </c>
      <c r="C732" s="195">
        <f>SUM(C733)</f>
        <v>4000</v>
      </c>
      <c r="D732" s="195">
        <f>SUM(D733)</f>
        <v>4000</v>
      </c>
      <c r="E732" s="127">
        <f>SUM(D732/C732*100)</f>
        <v>100</v>
      </c>
      <c r="F732" s="170"/>
      <c r="G732" s="170"/>
      <c r="H732" s="170"/>
    </row>
    <row r="733" spans="1:5" s="20" customFormat="1" ht="15.75" customHeight="1" thickBot="1">
      <c r="A733" s="243" t="s">
        <v>504</v>
      </c>
      <c r="B733" s="244">
        <v>0</v>
      </c>
      <c r="C733" s="244">
        <v>4000</v>
      </c>
      <c r="D733" s="244">
        <v>4000</v>
      </c>
      <c r="E733" s="247"/>
    </row>
    <row r="734" spans="1:8" s="20" customFormat="1" ht="15.75" customHeight="1" thickBot="1">
      <c r="A734" s="235" t="s">
        <v>87</v>
      </c>
      <c r="B734" s="195">
        <f>SUM(B735:B737)</f>
        <v>20000</v>
      </c>
      <c r="C734" s="195">
        <f>SUM(C735:C737)</f>
        <v>67000</v>
      </c>
      <c r="D734" s="195">
        <f>SUM(D735:D737)</f>
        <v>47000</v>
      </c>
      <c r="E734" s="127">
        <f>SUM(D734/C734*100)</f>
        <v>70.1492537313433</v>
      </c>
      <c r="F734" s="170"/>
      <c r="G734" s="170"/>
      <c r="H734" s="170"/>
    </row>
    <row r="735" spans="1:8" ht="15.75" customHeight="1">
      <c r="A735" s="242" t="s">
        <v>505</v>
      </c>
      <c r="B735" s="180">
        <v>20000</v>
      </c>
      <c r="C735" s="180">
        <v>20000</v>
      </c>
      <c r="D735" s="180">
        <v>0</v>
      </c>
      <c r="E735" s="112"/>
      <c r="F735" s="20"/>
      <c r="G735" s="20"/>
      <c r="H735" s="20"/>
    </row>
    <row r="736" spans="1:8" ht="15.75" customHeight="1">
      <c r="A736" s="64" t="s">
        <v>506</v>
      </c>
      <c r="B736" s="65">
        <v>0</v>
      </c>
      <c r="C736" s="65">
        <v>42000</v>
      </c>
      <c r="D736" s="65">
        <v>42000</v>
      </c>
      <c r="E736" s="112"/>
      <c r="F736" s="20"/>
      <c r="G736" s="20"/>
      <c r="H736" s="20"/>
    </row>
    <row r="737" spans="1:8" ht="15.75" customHeight="1" thickBot="1">
      <c r="A737" s="245" t="s">
        <v>507</v>
      </c>
      <c r="B737" s="246">
        <v>0</v>
      </c>
      <c r="C737" s="246">
        <v>5000</v>
      </c>
      <c r="D737" s="246">
        <v>5000</v>
      </c>
      <c r="E737" s="247"/>
      <c r="F737" s="20"/>
      <c r="G737" s="20"/>
      <c r="H737" s="20"/>
    </row>
    <row r="738" spans="1:8" ht="15.75" customHeight="1" thickBot="1">
      <c r="A738" s="235" t="s">
        <v>508</v>
      </c>
      <c r="B738" s="195">
        <f>SUM(B739)</f>
        <v>10000</v>
      </c>
      <c r="C738" s="195">
        <f>SUM(C739)</f>
        <v>10000</v>
      </c>
      <c r="D738" s="195">
        <f>SUM(D739)</f>
        <v>0</v>
      </c>
      <c r="E738" s="127">
        <f>SUM(D738/C738*100)</f>
        <v>0</v>
      </c>
      <c r="F738" s="170"/>
      <c r="G738" s="170"/>
      <c r="H738" s="170"/>
    </row>
    <row r="739" spans="1:8" ht="15.75" customHeight="1" thickBot="1">
      <c r="A739" s="243" t="s">
        <v>509</v>
      </c>
      <c r="B739" s="244">
        <v>10000</v>
      </c>
      <c r="C739" s="244">
        <v>10000</v>
      </c>
      <c r="D739" s="244">
        <v>0</v>
      </c>
      <c r="E739" s="247"/>
      <c r="F739" s="20"/>
      <c r="G739" s="20"/>
      <c r="H739" s="20"/>
    </row>
    <row r="740" spans="1:8" ht="15.75" customHeight="1" thickBot="1">
      <c r="A740" s="235" t="s">
        <v>124</v>
      </c>
      <c r="B740" s="195">
        <f>SUM(B741)</f>
        <v>40000</v>
      </c>
      <c r="C740" s="195">
        <f>SUM(C741)</f>
        <v>40000</v>
      </c>
      <c r="D740" s="195">
        <f>SUM(D741)</f>
        <v>40000</v>
      </c>
      <c r="E740" s="127">
        <f>SUM(D740/C740*100)</f>
        <v>100</v>
      </c>
      <c r="F740" s="170"/>
      <c r="G740" s="170"/>
      <c r="H740" s="170"/>
    </row>
    <row r="741" spans="1:8" ht="15.75" customHeight="1" thickBot="1">
      <c r="A741" s="243" t="s">
        <v>510</v>
      </c>
      <c r="B741" s="244">
        <v>40000</v>
      </c>
      <c r="C741" s="244">
        <v>40000</v>
      </c>
      <c r="D741" s="244">
        <v>40000</v>
      </c>
      <c r="E741" s="247"/>
      <c r="F741" s="20"/>
      <c r="G741" s="20"/>
      <c r="H741" s="20"/>
    </row>
    <row r="742" spans="1:8" ht="15.75" customHeight="1" thickBot="1">
      <c r="A742" s="235" t="s">
        <v>511</v>
      </c>
      <c r="B742" s="195">
        <f>SUM(B743:B745)</f>
        <v>365000</v>
      </c>
      <c r="C742" s="195">
        <f>SUM(C743:C745)</f>
        <v>365000</v>
      </c>
      <c r="D742" s="195">
        <f>SUM(D743:D745)</f>
        <v>350000</v>
      </c>
      <c r="E742" s="127">
        <f>SUM(D742/C742*100)</f>
        <v>95.8904109589041</v>
      </c>
      <c r="F742" s="170"/>
      <c r="G742" s="170"/>
      <c r="H742" s="170"/>
    </row>
    <row r="743" spans="1:8" ht="15.75" customHeight="1">
      <c r="A743" s="242" t="s">
        <v>512</v>
      </c>
      <c r="B743" s="180">
        <v>15000</v>
      </c>
      <c r="C743" s="180">
        <v>15000</v>
      </c>
      <c r="D743" s="180">
        <v>0</v>
      </c>
      <c r="E743" s="112"/>
      <c r="F743" s="20"/>
      <c r="G743" s="20"/>
      <c r="H743" s="20"/>
    </row>
    <row r="744" spans="1:8" ht="15.75" customHeight="1">
      <c r="A744" s="64" t="s">
        <v>513</v>
      </c>
      <c r="B744" s="65">
        <v>250000</v>
      </c>
      <c r="C744" s="65">
        <v>250000</v>
      </c>
      <c r="D744" s="65">
        <v>250000</v>
      </c>
      <c r="E744" s="112"/>
      <c r="F744" s="20"/>
      <c r="G744" s="20"/>
      <c r="H744" s="20"/>
    </row>
    <row r="745" spans="1:5" ht="15.75" customHeight="1" thickBot="1">
      <c r="A745" s="47" t="s">
        <v>514</v>
      </c>
      <c r="B745" s="36">
        <v>100000</v>
      </c>
      <c r="C745" s="36">
        <v>100000</v>
      </c>
      <c r="D745" s="36">
        <v>100000</v>
      </c>
      <c r="E745" s="97"/>
    </row>
    <row r="746" spans="1:8" ht="15.75" customHeight="1" thickBot="1">
      <c r="A746" s="235" t="s">
        <v>515</v>
      </c>
      <c r="B746" s="195">
        <f>SUM(B747)</f>
        <v>30000</v>
      </c>
      <c r="C746" s="195">
        <f>SUM(C747)</f>
        <v>30000</v>
      </c>
      <c r="D746" s="195">
        <f>SUM(D747)</f>
        <v>30000</v>
      </c>
      <c r="E746" s="127">
        <f>SUM(D746/C746*100)</f>
        <v>100</v>
      </c>
      <c r="F746" s="170"/>
      <c r="G746" s="170"/>
      <c r="H746" s="170"/>
    </row>
    <row r="747" spans="1:8" ht="15.75" customHeight="1" thickBot="1">
      <c r="A747" s="243" t="s">
        <v>516</v>
      </c>
      <c r="B747" s="244">
        <v>30000</v>
      </c>
      <c r="C747" s="244">
        <v>30000</v>
      </c>
      <c r="D747" s="244">
        <v>30000</v>
      </c>
      <c r="E747" s="247"/>
      <c r="F747" s="20"/>
      <c r="G747" s="20"/>
      <c r="H747" s="20"/>
    </row>
    <row r="748" spans="1:8" ht="15.75" customHeight="1" thickBot="1">
      <c r="A748" s="235" t="s">
        <v>517</v>
      </c>
      <c r="B748" s="195">
        <f>SUM(B749:B753)</f>
        <v>5614000</v>
      </c>
      <c r="C748" s="195">
        <f>SUM(C749:C753)</f>
        <v>5082828</v>
      </c>
      <c r="D748" s="195">
        <f>SUM(D749:D753)</f>
        <v>5082828</v>
      </c>
      <c r="E748" s="127">
        <f>SUM(D748/C748*100)</f>
        <v>100</v>
      </c>
      <c r="F748" s="170"/>
      <c r="G748" s="170"/>
      <c r="H748" s="170"/>
    </row>
    <row r="749" spans="1:8" ht="15.75" customHeight="1">
      <c r="A749" s="242" t="s">
        <v>518</v>
      </c>
      <c r="B749" s="180">
        <v>410000</v>
      </c>
      <c r="C749" s="180">
        <v>410000</v>
      </c>
      <c r="D749" s="180">
        <v>410000</v>
      </c>
      <c r="E749" s="112"/>
      <c r="F749" s="20"/>
      <c r="G749" s="20"/>
      <c r="H749" s="20"/>
    </row>
    <row r="750" spans="1:8" ht="15.75" customHeight="1">
      <c r="A750" s="64" t="s">
        <v>519</v>
      </c>
      <c r="B750" s="65">
        <v>5204000</v>
      </c>
      <c r="C750" s="65">
        <v>3337700</v>
      </c>
      <c r="D750" s="65">
        <v>3337700</v>
      </c>
      <c r="E750" s="112"/>
      <c r="F750" s="20"/>
      <c r="G750" s="20"/>
      <c r="H750" s="20"/>
    </row>
    <row r="751" spans="1:8" ht="15.75" customHeight="1">
      <c r="A751" s="64" t="s">
        <v>763</v>
      </c>
      <c r="B751" s="65">
        <v>0</v>
      </c>
      <c r="C751" s="65">
        <v>398828</v>
      </c>
      <c r="D751" s="65">
        <v>398828</v>
      </c>
      <c r="E751" s="112"/>
      <c r="F751" s="20"/>
      <c r="G751" s="20"/>
      <c r="H751" s="20"/>
    </row>
    <row r="752" spans="1:8" ht="15.75" customHeight="1">
      <c r="A752" s="64" t="s">
        <v>765</v>
      </c>
      <c r="B752" s="65">
        <v>0</v>
      </c>
      <c r="C752" s="65">
        <v>556300</v>
      </c>
      <c r="D752" s="65">
        <v>556300</v>
      </c>
      <c r="E752" s="112"/>
      <c r="F752" s="20"/>
      <c r="G752" s="20"/>
      <c r="H752" s="20"/>
    </row>
    <row r="753" spans="1:8" ht="15.75" customHeight="1" thickBot="1">
      <c r="A753" s="245" t="s">
        <v>764</v>
      </c>
      <c r="B753" s="246">
        <v>0</v>
      </c>
      <c r="C753" s="246">
        <v>380000</v>
      </c>
      <c r="D753" s="246">
        <v>380000</v>
      </c>
      <c r="E753" s="247"/>
      <c r="F753" s="20"/>
      <c r="G753" s="20"/>
      <c r="H753" s="20"/>
    </row>
    <row r="754" spans="1:8" ht="15.75" customHeight="1" thickBot="1">
      <c r="A754" s="235" t="s">
        <v>98</v>
      </c>
      <c r="B754" s="195">
        <f>SUM(B755)</f>
        <v>750000</v>
      </c>
      <c r="C754" s="195">
        <f>SUM(C755)</f>
        <v>750000</v>
      </c>
      <c r="D754" s="195">
        <f>SUM(D755)</f>
        <v>750000</v>
      </c>
      <c r="E754" s="127">
        <f>SUM(D754/C754*100)</f>
        <v>100</v>
      </c>
      <c r="F754" s="170"/>
      <c r="G754" s="170"/>
      <c r="H754" s="170"/>
    </row>
    <row r="755" spans="1:8" ht="15.75" customHeight="1" thickBot="1">
      <c r="A755" s="243" t="s">
        <v>520</v>
      </c>
      <c r="B755" s="244">
        <v>750000</v>
      </c>
      <c r="C755" s="244">
        <v>750000</v>
      </c>
      <c r="D755" s="244">
        <v>750000</v>
      </c>
      <c r="E755" s="247"/>
      <c r="F755" s="20"/>
      <c r="G755" s="20"/>
      <c r="H755" s="20"/>
    </row>
    <row r="756" spans="1:8" ht="15.75" customHeight="1" thickBot="1">
      <c r="A756" s="235" t="s">
        <v>521</v>
      </c>
      <c r="B756" s="195">
        <f>SUM(B757:B758)</f>
        <v>90000</v>
      </c>
      <c r="C756" s="195">
        <f>SUM(C757:C758)</f>
        <v>130000</v>
      </c>
      <c r="D756" s="195">
        <f>SUM(D757:D758)</f>
        <v>130000</v>
      </c>
      <c r="E756" s="127">
        <f>SUM(D756/C756*100)</f>
        <v>100</v>
      </c>
      <c r="F756" s="170"/>
      <c r="G756" s="170"/>
      <c r="H756" s="170"/>
    </row>
    <row r="757" spans="1:8" ht="15.75" customHeight="1">
      <c r="A757" s="242" t="s">
        <v>522</v>
      </c>
      <c r="B757" s="180">
        <v>90000</v>
      </c>
      <c r="C757" s="180">
        <v>90000</v>
      </c>
      <c r="D757" s="180">
        <v>90000</v>
      </c>
      <c r="E757" s="112"/>
      <c r="F757" s="20"/>
      <c r="G757" s="20"/>
      <c r="H757" s="20"/>
    </row>
    <row r="758" spans="1:8" ht="15.75" customHeight="1" thickBot="1">
      <c r="A758" s="245" t="s">
        <v>523</v>
      </c>
      <c r="B758" s="246">
        <v>0</v>
      </c>
      <c r="C758" s="246">
        <v>40000</v>
      </c>
      <c r="D758" s="246">
        <v>40000</v>
      </c>
      <c r="E758" s="247"/>
      <c r="F758" s="20"/>
      <c r="G758" s="20"/>
      <c r="H758" s="20"/>
    </row>
    <row r="759" spans="1:8" ht="15.75" customHeight="1" thickBot="1">
      <c r="A759" s="235" t="s">
        <v>136</v>
      </c>
      <c r="B759" s="195">
        <f>SUM(B760:B762)</f>
        <v>335000</v>
      </c>
      <c r="C759" s="195">
        <f>SUM(C760:C762)</f>
        <v>335000</v>
      </c>
      <c r="D759" s="195">
        <f>SUM(D760:D762)</f>
        <v>324148.52999999997</v>
      </c>
      <c r="E759" s="127">
        <f>SUM(D759/C759*100)</f>
        <v>96.7607552238806</v>
      </c>
      <c r="F759" s="170"/>
      <c r="G759" s="170"/>
      <c r="H759" s="170"/>
    </row>
    <row r="760" spans="1:8" ht="15.75" customHeight="1">
      <c r="A760" s="242" t="s">
        <v>524</v>
      </c>
      <c r="B760" s="180">
        <v>200000</v>
      </c>
      <c r="C760" s="180">
        <v>200000</v>
      </c>
      <c r="D760" s="180">
        <v>200000</v>
      </c>
      <c r="E760" s="112"/>
      <c r="F760" s="20"/>
      <c r="G760" s="20"/>
      <c r="H760" s="20"/>
    </row>
    <row r="761" spans="1:8" ht="15.75" customHeight="1">
      <c r="A761" s="64" t="s">
        <v>525</v>
      </c>
      <c r="B761" s="65">
        <v>115000</v>
      </c>
      <c r="C761" s="65">
        <v>115000</v>
      </c>
      <c r="D761" s="65">
        <v>110439.12</v>
      </c>
      <c r="E761" s="112"/>
      <c r="F761" s="20"/>
      <c r="G761" s="20"/>
      <c r="H761" s="20"/>
    </row>
    <row r="762" spans="1:8" ht="15.75" customHeight="1" thickBot="1">
      <c r="A762" s="245" t="s">
        <v>526</v>
      </c>
      <c r="B762" s="246">
        <v>20000</v>
      </c>
      <c r="C762" s="246">
        <v>20000</v>
      </c>
      <c r="D762" s="246">
        <v>13709.41</v>
      </c>
      <c r="E762" s="247"/>
      <c r="F762" s="20"/>
      <c r="G762" s="20"/>
      <c r="H762" s="20"/>
    </row>
    <row r="763" spans="1:8" ht="15.75" customHeight="1" thickBot="1">
      <c r="A763" s="235" t="s">
        <v>766</v>
      </c>
      <c r="B763" s="195">
        <f>SUM(B764)</f>
        <v>0</v>
      </c>
      <c r="C763" s="195">
        <f>SUM(C764)</f>
        <v>3000</v>
      </c>
      <c r="D763" s="195">
        <f>SUM(D764)</f>
        <v>3000</v>
      </c>
      <c r="E763" s="127">
        <f>SUM(D763/C763*100)</f>
        <v>100</v>
      </c>
      <c r="F763" s="170"/>
      <c r="G763" s="170"/>
      <c r="H763" s="170"/>
    </row>
    <row r="764" spans="1:8" ht="15.75" customHeight="1" thickBot="1">
      <c r="A764" s="243" t="s">
        <v>767</v>
      </c>
      <c r="B764" s="244">
        <v>0</v>
      </c>
      <c r="C764" s="244">
        <v>3000</v>
      </c>
      <c r="D764" s="244">
        <v>3000</v>
      </c>
      <c r="E764" s="247"/>
      <c r="F764" s="20"/>
      <c r="G764" s="20"/>
      <c r="H764" s="20"/>
    </row>
    <row r="765" spans="1:8" ht="15.75" customHeight="1" thickBot="1">
      <c r="A765" s="235" t="s">
        <v>128</v>
      </c>
      <c r="B765" s="195">
        <f>SUM(B766:B768)</f>
        <v>10000</v>
      </c>
      <c r="C765" s="195">
        <f>SUM(C766:C768)</f>
        <v>45000</v>
      </c>
      <c r="D765" s="195">
        <f>SUM(D766:D768)</f>
        <v>28290</v>
      </c>
      <c r="E765" s="127">
        <f>SUM(D765/C765*100)</f>
        <v>62.866666666666674</v>
      </c>
      <c r="F765" s="170"/>
      <c r="G765" s="170"/>
      <c r="H765" s="170"/>
    </row>
    <row r="766" spans="1:8" ht="15.75" customHeight="1">
      <c r="A766" s="242" t="s">
        <v>527</v>
      </c>
      <c r="B766" s="180">
        <v>10000</v>
      </c>
      <c r="C766" s="180">
        <v>10000</v>
      </c>
      <c r="D766" s="180">
        <v>3509</v>
      </c>
      <c r="E766" s="112"/>
      <c r="F766" s="20"/>
      <c r="G766" s="20"/>
      <c r="H766" s="20"/>
    </row>
    <row r="767" spans="1:8" ht="15.75" customHeight="1">
      <c r="A767" s="64" t="s">
        <v>529</v>
      </c>
      <c r="B767" s="65">
        <v>0</v>
      </c>
      <c r="C767" s="65">
        <v>20000</v>
      </c>
      <c r="D767" s="65">
        <v>20000</v>
      </c>
      <c r="E767" s="112"/>
      <c r="F767" s="20"/>
      <c r="G767" s="20"/>
      <c r="H767" s="20"/>
    </row>
    <row r="768" spans="1:8" ht="15.75" customHeight="1" thickBot="1">
      <c r="A768" s="245" t="s">
        <v>528</v>
      </c>
      <c r="B768" s="246">
        <v>0</v>
      </c>
      <c r="C768" s="246">
        <v>15000</v>
      </c>
      <c r="D768" s="246">
        <v>4781</v>
      </c>
      <c r="E768" s="247"/>
      <c r="F768" s="20"/>
      <c r="G768" s="20"/>
      <c r="H768" s="20"/>
    </row>
    <row r="769" spans="1:8" ht="15.75" customHeight="1" thickBot="1">
      <c r="A769" s="235" t="s">
        <v>69</v>
      </c>
      <c r="B769" s="195">
        <f>SUM(B770:B770)</f>
        <v>65000</v>
      </c>
      <c r="C769" s="195">
        <f>SUM(C770:C770)</f>
        <v>65000</v>
      </c>
      <c r="D769" s="195">
        <f>SUM(D770:D770)</f>
        <v>43823.7</v>
      </c>
      <c r="E769" s="127">
        <f>SUM(D769/C769*100)</f>
        <v>67.42107692307691</v>
      </c>
      <c r="F769" s="170"/>
      <c r="G769" s="170"/>
      <c r="H769" s="170"/>
    </row>
    <row r="770" spans="1:8" ht="15.75" customHeight="1" thickBot="1">
      <c r="A770" s="243" t="s">
        <v>768</v>
      </c>
      <c r="B770" s="244">
        <v>65000</v>
      </c>
      <c r="C770" s="244">
        <v>65000</v>
      </c>
      <c r="D770" s="244">
        <v>43823.7</v>
      </c>
      <c r="E770" s="247"/>
      <c r="F770" s="20"/>
      <c r="G770" s="20"/>
      <c r="H770" s="20"/>
    </row>
    <row r="771" spans="1:8" ht="15.75" customHeight="1" thickBot="1">
      <c r="A771" s="235" t="s">
        <v>70</v>
      </c>
      <c r="B771" s="195">
        <f>SUM(B772:B773)</f>
        <v>3298000</v>
      </c>
      <c r="C771" s="195">
        <f>SUM(C772:C773)</f>
        <v>3334639.79</v>
      </c>
      <c r="D771" s="195">
        <f>SUM(D772:D773)</f>
        <v>3136327.28</v>
      </c>
      <c r="E771" s="127">
        <f>SUM(D771/C771*100)</f>
        <v>94.05295556675402</v>
      </c>
      <c r="F771" s="170"/>
      <c r="G771" s="170"/>
      <c r="H771" s="170"/>
    </row>
    <row r="772" spans="1:8" ht="15.75" customHeight="1">
      <c r="A772" s="242" t="s">
        <v>769</v>
      </c>
      <c r="B772" s="180">
        <v>2975000</v>
      </c>
      <c r="C772" s="180">
        <v>3011639.79</v>
      </c>
      <c r="D772" s="180">
        <v>2899381</v>
      </c>
      <c r="E772" s="112"/>
      <c r="F772" s="20"/>
      <c r="G772" s="20"/>
      <c r="H772" s="20"/>
    </row>
    <row r="773" spans="1:8" ht="15.75" customHeight="1" thickBot="1">
      <c r="A773" s="245" t="s">
        <v>770</v>
      </c>
      <c r="B773" s="246">
        <v>323000</v>
      </c>
      <c r="C773" s="246">
        <v>323000</v>
      </c>
      <c r="D773" s="246">
        <v>236946.28</v>
      </c>
      <c r="E773" s="247"/>
      <c r="F773" s="20"/>
      <c r="G773" s="20"/>
      <c r="H773" s="20"/>
    </row>
    <row r="774" spans="1:8" ht="15.75" customHeight="1" thickBot="1">
      <c r="A774" s="235" t="s">
        <v>532</v>
      </c>
      <c r="B774" s="195">
        <f>SUM(B775:B776)</f>
        <v>300000</v>
      </c>
      <c r="C774" s="195">
        <f>SUM(C775:C776)</f>
        <v>650000</v>
      </c>
      <c r="D774" s="195">
        <f>SUM(D775:D776)</f>
        <v>410050.38</v>
      </c>
      <c r="E774" s="127">
        <f>SUM(D774/C774*100)</f>
        <v>63.08467384615385</v>
      </c>
      <c r="F774" s="170"/>
      <c r="G774" s="170"/>
      <c r="H774" s="170"/>
    </row>
    <row r="775" spans="1:8" ht="15.75" customHeight="1">
      <c r="A775" s="242" t="s">
        <v>533</v>
      </c>
      <c r="B775" s="180">
        <v>300000</v>
      </c>
      <c r="C775" s="180">
        <v>300000</v>
      </c>
      <c r="D775" s="180">
        <v>17257</v>
      </c>
      <c r="E775" s="112"/>
      <c r="F775" s="20"/>
      <c r="G775" s="20"/>
      <c r="H775" s="20"/>
    </row>
    <row r="776" spans="1:8" ht="15.75" customHeight="1" thickBot="1">
      <c r="A776" s="245" t="s">
        <v>771</v>
      </c>
      <c r="B776" s="246">
        <v>0</v>
      </c>
      <c r="C776" s="246">
        <v>350000</v>
      </c>
      <c r="D776" s="246">
        <v>392793.38</v>
      </c>
      <c r="E776" s="247"/>
      <c r="F776" s="20"/>
      <c r="G776" s="20"/>
      <c r="H776" s="20"/>
    </row>
    <row r="777" spans="1:8" ht="15.75" customHeight="1" thickBot="1">
      <c r="A777" s="235" t="s">
        <v>534</v>
      </c>
      <c r="B777" s="195">
        <f>SUM(B778:B782)</f>
        <v>1456500</v>
      </c>
      <c r="C777" s="195">
        <f>SUM(C778:C782)</f>
        <v>1911100</v>
      </c>
      <c r="D777" s="195">
        <f>SUM(D778:D782)</f>
        <v>1458619.18</v>
      </c>
      <c r="E777" s="127">
        <f>SUM(D777/C777*100)</f>
        <v>76.32354036942075</v>
      </c>
      <c r="F777" s="170"/>
      <c r="G777" s="170"/>
      <c r="H777" s="170"/>
    </row>
    <row r="778" spans="1:8" ht="15.75" customHeight="1">
      <c r="A778" s="242" t="s">
        <v>772</v>
      </c>
      <c r="B778" s="180">
        <v>1336500</v>
      </c>
      <c r="C778" s="180">
        <v>1702000</v>
      </c>
      <c r="D778" s="180">
        <v>1283193.18</v>
      </c>
      <c r="E778" s="112"/>
      <c r="F778" s="20"/>
      <c r="G778" s="20"/>
      <c r="H778" s="20"/>
    </row>
    <row r="779" spans="1:8" ht="15.75" customHeight="1">
      <c r="A779" s="64" t="s">
        <v>535</v>
      </c>
      <c r="B779" s="65">
        <v>30000</v>
      </c>
      <c r="C779" s="65">
        <v>43000</v>
      </c>
      <c r="D779" s="65">
        <v>41169</v>
      </c>
      <c r="E779" s="112"/>
      <c r="F779" s="20"/>
      <c r="G779" s="20"/>
      <c r="H779" s="20"/>
    </row>
    <row r="780" spans="1:8" ht="15.75" customHeight="1">
      <c r="A780" s="64" t="s">
        <v>536</v>
      </c>
      <c r="B780" s="65">
        <v>30000</v>
      </c>
      <c r="C780" s="65">
        <v>84000</v>
      </c>
      <c r="D780" s="65">
        <v>55147</v>
      </c>
      <c r="E780" s="112"/>
      <c r="F780" s="20"/>
      <c r="G780" s="20"/>
      <c r="H780" s="20"/>
    </row>
    <row r="781" spans="1:8" ht="15.75" customHeight="1">
      <c r="A781" s="64" t="s">
        <v>537</v>
      </c>
      <c r="B781" s="65">
        <v>30000</v>
      </c>
      <c r="C781" s="65">
        <v>52100</v>
      </c>
      <c r="D781" s="65">
        <v>52026</v>
      </c>
      <c r="E781" s="112"/>
      <c r="F781" s="20"/>
      <c r="G781" s="20"/>
      <c r="H781" s="20"/>
    </row>
    <row r="782" spans="1:8" ht="15.75" customHeight="1" thickBot="1">
      <c r="A782" s="245" t="s">
        <v>538</v>
      </c>
      <c r="B782" s="246">
        <v>30000</v>
      </c>
      <c r="C782" s="246">
        <v>30000</v>
      </c>
      <c r="D782" s="246">
        <v>27084</v>
      </c>
      <c r="E782" s="247"/>
      <c r="F782" s="20"/>
      <c r="G782" s="20"/>
      <c r="H782" s="20"/>
    </row>
    <row r="783" spans="1:8" ht="15.75" customHeight="1" thickBot="1">
      <c r="A783" s="235" t="s">
        <v>72</v>
      </c>
      <c r="B783" s="195">
        <f>SUM(B784:B789)</f>
        <v>2300000</v>
      </c>
      <c r="C783" s="195">
        <f>SUM(C784:C789)</f>
        <v>2356725.98</v>
      </c>
      <c r="D783" s="195">
        <f>SUM(D784:D789)</f>
        <v>2274937.96</v>
      </c>
      <c r="E783" s="127">
        <f>SUM(D783/C783*100)</f>
        <v>96.52959144618077</v>
      </c>
      <c r="F783" s="170"/>
      <c r="G783" s="170"/>
      <c r="H783" s="170"/>
    </row>
    <row r="784" spans="1:8" ht="15.75" customHeight="1">
      <c r="A784" s="242" t="s">
        <v>773</v>
      </c>
      <c r="B784" s="180">
        <v>1967000</v>
      </c>
      <c r="C784" s="180">
        <v>1973925.98</v>
      </c>
      <c r="D784" s="180">
        <v>1917682</v>
      </c>
      <c r="E784" s="112"/>
      <c r="F784" s="20"/>
      <c r="G784" s="20"/>
      <c r="H784" s="20"/>
    </row>
    <row r="785" spans="1:8" ht="15.75" customHeight="1">
      <c r="A785" s="64" t="s">
        <v>535</v>
      </c>
      <c r="B785" s="65">
        <v>59000</v>
      </c>
      <c r="C785" s="65">
        <v>59000</v>
      </c>
      <c r="D785" s="65">
        <v>55102</v>
      </c>
      <c r="E785" s="112"/>
      <c r="F785" s="20"/>
      <c r="G785" s="20"/>
      <c r="H785" s="20"/>
    </row>
    <row r="786" spans="1:8" ht="15.75" customHeight="1">
      <c r="A786" s="64" t="s">
        <v>536</v>
      </c>
      <c r="B786" s="65">
        <v>61000</v>
      </c>
      <c r="C786" s="65">
        <v>61000</v>
      </c>
      <c r="D786" s="65">
        <v>59002</v>
      </c>
      <c r="E786" s="112"/>
      <c r="F786" s="20"/>
      <c r="G786" s="20"/>
      <c r="H786" s="20"/>
    </row>
    <row r="787" spans="1:8" ht="15.75" customHeight="1">
      <c r="A787" s="64" t="s">
        <v>537</v>
      </c>
      <c r="B787" s="65">
        <v>57000</v>
      </c>
      <c r="C787" s="65">
        <v>57000</v>
      </c>
      <c r="D787" s="65">
        <v>55102</v>
      </c>
      <c r="E787" s="112"/>
      <c r="F787" s="20"/>
      <c r="G787" s="20"/>
      <c r="H787" s="20"/>
    </row>
    <row r="788" spans="1:8" ht="15.75" customHeight="1">
      <c r="A788" s="64" t="s">
        <v>538</v>
      </c>
      <c r="B788" s="65">
        <v>56000</v>
      </c>
      <c r="C788" s="65">
        <v>56000</v>
      </c>
      <c r="D788" s="65">
        <v>53802</v>
      </c>
      <c r="E788" s="112"/>
      <c r="F788" s="20"/>
      <c r="G788" s="20"/>
      <c r="H788" s="20"/>
    </row>
    <row r="789" spans="1:5" ht="15.75" customHeight="1" thickBot="1">
      <c r="A789" s="47" t="s">
        <v>539</v>
      </c>
      <c r="B789" s="36">
        <v>100000</v>
      </c>
      <c r="C789" s="36">
        <v>149800</v>
      </c>
      <c r="D789" s="36">
        <v>134247.96</v>
      </c>
      <c r="E789" s="97"/>
    </row>
    <row r="790" spans="1:8" ht="15.75" customHeight="1" thickBot="1">
      <c r="A790" s="235" t="s">
        <v>774</v>
      </c>
      <c r="B790" s="195">
        <f>SUM(B791)</f>
        <v>0</v>
      </c>
      <c r="C790" s="195">
        <f>SUM(C791)</f>
        <v>738904.28</v>
      </c>
      <c r="D790" s="195">
        <f>SUM(D791)</f>
        <v>554904.28</v>
      </c>
      <c r="E790" s="127">
        <f>SUM(D790/C790*100)</f>
        <v>75.09826306595491</v>
      </c>
      <c r="F790" s="170"/>
      <c r="G790" s="170"/>
      <c r="H790" s="170"/>
    </row>
    <row r="791" spans="1:8" ht="15.75" customHeight="1" thickBot="1">
      <c r="A791" s="243" t="s">
        <v>775</v>
      </c>
      <c r="B791" s="244">
        <v>0</v>
      </c>
      <c r="C791" s="244">
        <v>738904.28</v>
      </c>
      <c r="D791" s="244">
        <v>554904.28</v>
      </c>
      <c r="E791" s="247"/>
      <c r="F791" s="20"/>
      <c r="G791" s="20"/>
      <c r="H791" s="20"/>
    </row>
    <row r="792" spans="1:8" ht="15.75" customHeight="1" thickBot="1">
      <c r="A792" s="235" t="s">
        <v>558</v>
      </c>
      <c r="B792" s="195">
        <f>SUM(B793)</f>
        <v>0</v>
      </c>
      <c r="C792" s="195">
        <f>SUM(C793)</f>
        <v>348491.85</v>
      </c>
      <c r="D792" s="195">
        <f>SUM(D793)</f>
        <v>348491.85</v>
      </c>
      <c r="E792" s="127">
        <f>SUM(D792/C792*100)</f>
        <v>100</v>
      </c>
      <c r="F792" s="170"/>
      <c r="G792" s="170"/>
      <c r="H792" s="170"/>
    </row>
    <row r="793" spans="1:8" ht="15.75" customHeight="1" thickBot="1">
      <c r="A793" s="243" t="s">
        <v>559</v>
      </c>
      <c r="B793" s="244">
        <v>0</v>
      </c>
      <c r="C793" s="244">
        <v>348491.85</v>
      </c>
      <c r="D793" s="244">
        <v>348491.85</v>
      </c>
      <c r="E793" s="247"/>
      <c r="F793" s="20"/>
      <c r="G793" s="20"/>
      <c r="H793" s="20"/>
    </row>
    <row r="794" spans="1:8" ht="15.75" customHeight="1" thickBot="1">
      <c r="A794" s="235" t="s">
        <v>776</v>
      </c>
      <c r="B794" s="195">
        <f>SUM(B795:B797)</f>
        <v>53098000</v>
      </c>
      <c r="C794" s="195">
        <f>SUM(C795:C797)</f>
        <v>66201073.68000001</v>
      </c>
      <c r="D794" s="195">
        <f>SUM(D795:D797)</f>
        <v>54917287.01</v>
      </c>
      <c r="E794" s="127">
        <f>SUM(D794/C794*100)</f>
        <v>82.95528147391822</v>
      </c>
      <c r="F794" s="170"/>
      <c r="G794" s="170"/>
      <c r="H794" s="170"/>
    </row>
    <row r="795" spans="1:8" ht="15.75" customHeight="1">
      <c r="A795" s="242" t="s">
        <v>530</v>
      </c>
      <c r="B795" s="180">
        <v>41253000</v>
      </c>
      <c r="C795" s="180">
        <v>46069411.77</v>
      </c>
      <c r="D795" s="180">
        <v>41741085</v>
      </c>
      <c r="E795" s="112"/>
      <c r="F795" s="225"/>
      <c r="G795" s="20"/>
      <c r="H795" s="20"/>
    </row>
    <row r="796" spans="1:8" ht="15.75" customHeight="1">
      <c r="A796" s="64" t="s">
        <v>531</v>
      </c>
      <c r="B796" s="65">
        <v>11775000</v>
      </c>
      <c r="C796" s="65">
        <v>19000561.91</v>
      </c>
      <c r="D796" s="65">
        <v>12183039.41</v>
      </c>
      <c r="E796" s="112"/>
      <c r="F796" s="20"/>
      <c r="G796" s="20"/>
      <c r="H796" s="20"/>
    </row>
    <row r="797" spans="1:8" ht="15.75" customHeight="1" thickBot="1">
      <c r="A797" s="245" t="s">
        <v>540</v>
      </c>
      <c r="B797" s="246">
        <v>70000</v>
      </c>
      <c r="C797" s="246">
        <v>1131100</v>
      </c>
      <c r="D797" s="246">
        <v>993162.6</v>
      </c>
      <c r="E797" s="247"/>
      <c r="F797" s="20"/>
      <c r="G797" s="20"/>
      <c r="H797" s="20"/>
    </row>
    <row r="798" spans="1:8" ht="15.75" customHeight="1" thickBot="1">
      <c r="A798" s="235" t="s">
        <v>541</v>
      </c>
      <c r="B798" s="195">
        <f>SUM(B799)</f>
        <v>100000</v>
      </c>
      <c r="C798" s="195">
        <f>SUM(C799)</f>
        <v>100000</v>
      </c>
      <c r="D798" s="195">
        <f>SUM(D799)</f>
        <v>88665.25</v>
      </c>
      <c r="E798" s="127">
        <f>SUM(D798/C798*100)</f>
        <v>88.66525</v>
      </c>
      <c r="F798" s="170"/>
      <c r="G798" s="170"/>
      <c r="H798" s="170"/>
    </row>
    <row r="799" spans="1:8" ht="15.75" customHeight="1" thickBot="1">
      <c r="A799" s="243" t="s">
        <v>542</v>
      </c>
      <c r="B799" s="244">
        <v>100000</v>
      </c>
      <c r="C799" s="244">
        <v>100000</v>
      </c>
      <c r="D799" s="244">
        <v>88665.25</v>
      </c>
      <c r="E799" s="247"/>
      <c r="F799" s="20"/>
      <c r="G799" s="20"/>
      <c r="H799" s="20"/>
    </row>
    <row r="800" spans="1:8" ht="15.75" customHeight="1" thickBot="1">
      <c r="A800" s="235" t="s">
        <v>73</v>
      </c>
      <c r="B800" s="195">
        <f>SUM(B801)</f>
        <v>1000000</v>
      </c>
      <c r="C800" s="195">
        <f>SUM(C801)</f>
        <v>1000000</v>
      </c>
      <c r="D800" s="195">
        <f>SUM(D801)</f>
        <v>962854</v>
      </c>
      <c r="E800" s="127">
        <f>SUM(D800/C800*100)</f>
        <v>96.2854</v>
      </c>
      <c r="F800" s="170"/>
      <c r="G800" s="170"/>
      <c r="H800" s="170"/>
    </row>
    <row r="801" spans="1:8" ht="15.75" customHeight="1" thickBot="1">
      <c r="A801" s="243" t="s">
        <v>543</v>
      </c>
      <c r="B801" s="244">
        <v>1000000</v>
      </c>
      <c r="C801" s="244">
        <v>1000000</v>
      </c>
      <c r="D801" s="244">
        <v>962854</v>
      </c>
      <c r="E801" s="247"/>
      <c r="F801" s="20"/>
      <c r="G801" s="20"/>
      <c r="H801" s="20"/>
    </row>
    <row r="802" spans="1:8" ht="15.75" customHeight="1" thickBot="1">
      <c r="A802" s="235" t="s">
        <v>129</v>
      </c>
      <c r="B802" s="195">
        <f>SUM(B803:B806)</f>
        <v>0</v>
      </c>
      <c r="C802" s="195">
        <f>SUM(C803:C806)</f>
        <v>0</v>
      </c>
      <c r="D802" s="195">
        <f>SUM(D803:D806)</f>
        <v>281953741.28000003</v>
      </c>
      <c r="E802" s="127" t="s">
        <v>83</v>
      </c>
      <c r="F802" s="170"/>
      <c r="G802" s="170"/>
      <c r="H802" s="170"/>
    </row>
    <row r="803" spans="1:8" ht="15.75" customHeight="1">
      <c r="A803" s="242" t="s">
        <v>544</v>
      </c>
      <c r="B803" s="180">
        <v>0</v>
      </c>
      <c r="C803" s="180">
        <v>0</v>
      </c>
      <c r="D803" s="180">
        <v>1137161</v>
      </c>
      <c r="E803" s="112"/>
      <c r="F803" s="20"/>
      <c r="G803" s="20"/>
      <c r="H803" s="20"/>
    </row>
    <row r="804" spans="1:8" ht="15.75" customHeight="1">
      <c r="A804" s="64" t="s">
        <v>545</v>
      </c>
      <c r="B804" s="65">
        <v>0</v>
      </c>
      <c r="C804" s="65">
        <v>0</v>
      </c>
      <c r="D804" s="65">
        <v>6690592.98</v>
      </c>
      <c r="E804" s="112"/>
      <c r="F804" s="20"/>
      <c r="G804" s="20"/>
      <c r="H804" s="20"/>
    </row>
    <row r="805" spans="1:8" ht="15.75" customHeight="1">
      <c r="A805" s="64" t="s">
        <v>546</v>
      </c>
      <c r="B805" s="65">
        <v>0</v>
      </c>
      <c r="C805" s="65">
        <v>0</v>
      </c>
      <c r="D805" s="65">
        <v>273878303.3</v>
      </c>
      <c r="E805" s="112"/>
      <c r="F805" s="20"/>
      <c r="G805" s="20"/>
      <c r="H805" s="20"/>
    </row>
    <row r="806" spans="1:8" ht="15.75" customHeight="1" thickBot="1">
      <c r="A806" s="245" t="s">
        <v>777</v>
      </c>
      <c r="B806" s="246">
        <v>0</v>
      </c>
      <c r="C806" s="246">
        <v>0</v>
      </c>
      <c r="D806" s="246">
        <v>247684</v>
      </c>
      <c r="E806" s="247"/>
      <c r="F806" s="20"/>
      <c r="G806" s="20"/>
      <c r="H806" s="20"/>
    </row>
    <row r="807" spans="1:8" ht="15.75" customHeight="1" thickBot="1">
      <c r="A807" s="235" t="s">
        <v>74</v>
      </c>
      <c r="B807" s="195">
        <f>SUM(B808:B809)</f>
        <v>1500000</v>
      </c>
      <c r="C807" s="195">
        <f>SUM(C808:C809)</f>
        <v>5770000</v>
      </c>
      <c r="D807" s="195">
        <f>SUM(D808:D809)</f>
        <v>5742044.33</v>
      </c>
      <c r="E807" s="127">
        <f>SUM(D807/C807*100)</f>
        <v>99.51549965337955</v>
      </c>
      <c r="F807" s="170"/>
      <c r="G807" s="170"/>
      <c r="H807" s="170"/>
    </row>
    <row r="808" spans="1:8" ht="15.75" customHeight="1">
      <c r="A808" s="242" t="s">
        <v>547</v>
      </c>
      <c r="B808" s="180">
        <v>1500000</v>
      </c>
      <c r="C808" s="180">
        <v>1500000</v>
      </c>
      <c r="D808" s="180">
        <v>1472364.33</v>
      </c>
      <c r="E808" s="112"/>
      <c r="F808" s="20"/>
      <c r="G808" s="20"/>
      <c r="H808" s="20"/>
    </row>
    <row r="809" spans="1:8" ht="15.75" customHeight="1" thickBot="1">
      <c r="A809" s="245" t="s">
        <v>548</v>
      </c>
      <c r="B809" s="246">
        <v>0</v>
      </c>
      <c r="C809" s="246">
        <v>4270000</v>
      </c>
      <c r="D809" s="246">
        <v>4269680</v>
      </c>
      <c r="E809" s="247"/>
      <c r="F809" s="20"/>
      <c r="G809" s="20"/>
      <c r="H809" s="20"/>
    </row>
    <row r="810" spans="1:8" ht="15.75" customHeight="1" thickBot="1">
      <c r="A810" s="235" t="s">
        <v>549</v>
      </c>
      <c r="B810" s="195">
        <f>SUM(B811:B818)</f>
        <v>8405000</v>
      </c>
      <c r="C810" s="195">
        <f>SUM(C811:C818)</f>
        <v>31429284.08</v>
      </c>
      <c r="D810" s="195">
        <f>SUM(D811:D818)</f>
        <v>0</v>
      </c>
      <c r="E810" s="127" t="s">
        <v>83</v>
      </c>
      <c r="F810" s="170"/>
      <c r="G810" s="170"/>
      <c r="H810" s="170"/>
    </row>
    <row r="811" spans="1:8" ht="15.75" customHeight="1">
      <c r="A811" s="242" t="s">
        <v>550</v>
      </c>
      <c r="B811" s="180">
        <v>2975000</v>
      </c>
      <c r="C811" s="180">
        <v>26404484.08</v>
      </c>
      <c r="D811" s="180">
        <v>0</v>
      </c>
      <c r="E811" s="112"/>
      <c r="F811" s="20"/>
      <c r="G811" s="20"/>
      <c r="H811" s="20"/>
    </row>
    <row r="812" spans="1:8" ht="15.75" customHeight="1">
      <c r="A812" s="64" t="s">
        <v>552</v>
      </c>
      <c r="B812" s="65">
        <v>1100000</v>
      </c>
      <c r="C812" s="65">
        <v>1164000</v>
      </c>
      <c r="D812" s="65">
        <v>0</v>
      </c>
      <c r="E812" s="112"/>
      <c r="F812" s="20"/>
      <c r="G812" s="20"/>
      <c r="H812" s="20"/>
    </row>
    <row r="813" spans="1:8" ht="15.75" customHeight="1">
      <c r="A813" s="64" t="s">
        <v>551</v>
      </c>
      <c r="B813" s="65">
        <v>1370000</v>
      </c>
      <c r="C813" s="65">
        <v>1887200</v>
      </c>
      <c r="D813" s="65">
        <v>0</v>
      </c>
      <c r="E813" s="112"/>
      <c r="F813" s="20"/>
      <c r="G813" s="20"/>
      <c r="H813" s="20"/>
    </row>
    <row r="814" spans="1:5" ht="15.75" customHeight="1">
      <c r="A814" s="4" t="s">
        <v>553</v>
      </c>
      <c r="B814" s="5">
        <v>1870000</v>
      </c>
      <c r="C814" s="5">
        <v>930600</v>
      </c>
      <c r="D814" s="5">
        <v>0</v>
      </c>
      <c r="E814" s="46"/>
    </row>
    <row r="815" spans="1:5" ht="15.75" customHeight="1">
      <c r="A815" s="4" t="s">
        <v>554</v>
      </c>
      <c r="B815" s="5">
        <v>740000</v>
      </c>
      <c r="C815" s="5">
        <v>960000</v>
      </c>
      <c r="D815" s="5">
        <v>0</v>
      </c>
      <c r="E815" s="46"/>
    </row>
    <row r="816" spans="1:9" ht="15.75" customHeight="1">
      <c r="A816" s="4" t="s">
        <v>555</v>
      </c>
      <c r="B816" s="5">
        <v>100000</v>
      </c>
      <c r="C816" s="5">
        <v>33000</v>
      </c>
      <c r="D816" s="5">
        <v>0</v>
      </c>
      <c r="E816" s="46"/>
      <c r="I816" s="6"/>
    </row>
    <row r="817" spans="1:9" ht="15.75" customHeight="1">
      <c r="A817" s="4" t="s">
        <v>556</v>
      </c>
      <c r="B817" s="5">
        <v>200000</v>
      </c>
      <c r="C817" s="5">
        <v>0</v>
      </c>
      <c r="D817" s="5">
        <v>0</v>
      </c>
      <c r="E817" s="46"/>
      <c r="I817" s="6"/>
    </row>
    <row r="818" spans="1:9" s="10" customFormat="1" ht="15.75" customHeight="1" thickBot="1">
      <c r="A818" s="47" t="s">
        <v>557</v>
      </c>
      <c r="B818" s="36">
        <v>50000</v>
      </c>
      <c r="C818" s="36">
        <v>50000</v>
      </c>
      <c r="D818" s="36">
        <v>0</v>
      </c>
      <c r="E818" s="97"/>
      <c r="F818" s="167"/>
      <c r="G818" s="18"/>
      <c r="H818" s="18"/>
      <c r="I818" s="226"/>
    </row>
    <row r="819" spans="1:8" s="10" customFormat="1" ht="15.75" customHeight="1">
      <c r="A819" s="123" t="s">
        <v>89</v>
      </c>
      <c r="B819" s="184">
        <v>245998000</v>
      </c>
      <c r="C819" s="124">
        <v>433473571.63</v>
      </c>
      <c r="D819" s="124">
        <v>633411223.89</v>
      </c>
      <c r="E819" s="185">
        <f>SUM(D819/C819*100)</f>
        <v>146.12453107767794</v>
      </c>
      <c r="F819" s="167"/>
      <c r="G819" s="167"/>
      <c r="H819" s="167"/>
    </row>
    <row r="820" spans="1:8" s="10" customFormat="1" ht="15.75" customHeight="1" thickBot="1">
      <c r="A820" s="7" t="s">
        <v>76</v>
      </c>
      <c r="B820" s="9">
        <v>0</v>
      </c>
      <c r="C820" s="8">
        <v>0</v>
      </c>
      <c r="D820" s="8">
        <f>SUM(-D802)</f>
        <v>-281953741.28000003</v>
      </c>
      <c r="E820" s="100" t="s">
        <v>83</v>
      </c>
      <c r="F820" s="167"/>
      <c r="G820" s="228"/>
      <c r="H820" s="167"/>
    </row>
    <row r="821" spans="1:8" s="19" customFormat="1" ht="15.75" customHeight="1" thickBot="1">
      <c r="A821" s="182" t="s">
        <v>90</v>
      </c>
      <c r="B821" s="95">
        <f>SUM(B819-B820)</f>
        <v>245998000</v>
      </c>
      <c r="C821" s="183">
        <f>SUM(C819:C820)</f>
        <v>433473571.63</v>
      </c>
      <c r="D821" s="183">
        <f>SUM(D819:D820)</f>
        <v>351457482.60999995</v>
      </c>
      <c r="E821" s="186">
        <f>SUM(D821/C821*100)</f>
        <v>81.07933346164722</v>
      </c>
      <c r="F821" s="167"/>
      <c r="G821" s="166"/>
      <c r="H821" s="227"/>
    </row>
    <row r="822" spans="1:8" s="11" customFormat="1" ht="15.75" customHeight="1" thickBot="1">
      <c r="A822" s="21"/>
      <c r="B822" s="24"/>
      <c r="C822" s="22"/>
      <c r="D822" s="22"/>
      <c r="E822" s="23"/>
      <c r="F822" s="6"/>
      <c r="G822" s="3"/>
      <c r="H822" s="6"/>
    </row>
    <row r="823" spans="1:8" s="11" customFormat="1" ht="15.75" customHeight="1" thickBot="1">
      <c r="A823" s="187" t="s">
        <v>78</v>
      </c>
      <c r="B823" s="103">
        <f>SUM(B251-B821)</f>
        <v>-74920000</v>
      </c>
      <c r="C823" s="103">
        <f>SUM(C251-C821)</f>
        <v>-161444483</v>
      </c>
      <c r="D823" s="103">
        <f>SUM(D251-D821)</f>
        <v>-73842006.88999999</v>
      </c>
      <c r="E823" s="104"/>
      <c r="F823" s="3"/>
      <c r="G823" s="3"/>
      <c r="H823" s="6"/>
    </row>
    <row r="824" spans="1:8" s="11" customFormat="1" ht="15.75" customHeight="1" thickBot="1">
      <c r="A824" s="25"/>
      <c r="B824" s="13"/>
      <c r="C824" s="13"/>
      <c r="D824" s="13"/>
      <c r="E824" s="14"/>
      <c r="F824" s="3"/>
      <c r="G824" s="3"/>
      <c r="H824" s="3"/>
    </row>
    <row r="825" spans="1:8" s="11" customFormat="1" ht="15.75" customHeight="1">
      <c r="A825" s="114" t="s">
        <v>15</v>
      </c>
      <c r="B825" s="116" t="s">
        <v>82</v>
      </c>
      <c r="C825" s="116" t="s">
        <v>16</v>
      </c>
      <c r="D825" s="116" t="s">
        <v>4</v>
      </c>
      <c r="E825" s="116"/>
      <c r="F825" s="3"/>
      <c r="G825" s="3"/>
      <c r="H825" s="3"/>
    </row>
    <row r="826" spans="1:8" s="11" customFormat="1" ht="15.75" customHeight="1" thickBot="1">
      <c r="A826" s="115" t="s">
        <v>1</v>
      </c>
      <c r="B826" s="117" t="s">
        <v>18</v>
      </c>
      <c r="C826" s="117" t="s">
        <v>18</v>
      </c>
      <c r="D826" s="117" t="s">
        <v>19</v>
      </c>
      <c r="E826" s="117"/>
      <c r="F826" s="3"/>
      <c r="G826" s="3"/>
      <c r="H826" s="3"/>
    </row>
    <row r="827" spans="1:5" ht="15.75" customHeight="1">
      <c r="A827" s="188" t="s">
        <v>77</v>
      </c>
      <c r="B827" s="180">
        <v>0</v>
      </c>
      <c r="C827" s="189">
        <v>82403100</v>
      </c>
      <c r="D827" s="35">
        <v>22733738.04</v>
      </c>
      <c r="E827" s="46"/>
    </row>
    <row r="828" spans="1:5" ht="15.75" customHeight="1">
      <c r="A828" s="4" t="s">
        <v>778</v>
      </c>
      <c r="B828" s="180">
        <v>0</v>
      </c>
      <c r="C828" s="5">
        <v>0</v>
      </c>
      <c r="D828" s="5">
        <v>10000000</v>
      </c>
      <c r="E828" s="46"/>
    </row>
    <row r="829" spans="1:5" ht="15.75" customHeight="1">
      <c r="A829" s="190" t="s">
        <v>779</v>
      </c>
      <c r="B829" s="180">
        <v>0</v>
      </c>
      <c r="C829" s="191">
        <v>0</v>
      </c>
      <c r="D829" s="192">
        <v>-20280941.89</v>
      </c>
      <c r="E829" s="46"/>
    </row>
    <row r="830" spans="1:5" ht="15.75" customHeight="1">
      <c r="A830" s="47" t="s">
        <v>158</v>
      </c>
      <c r="B830" s="35">
        <v>82000000</v>
      </c>
      <c r="C830" s="36">
        <v>96121383</v>
      </c>
      <c r="D830" s="36">
        <v>96121383</v>
      </c>
      <c r="E830" s="46"/>
    </row>
    <row r="831" spans="1:6" ht="15.75" customHeight="1">
      <c r="A831" s="4" t="s">
        <v>130</v>
      </c>
      <c r="B831" s="36">
        <v>-7080000</v>
      </c>
      <c r="C831" s="5">
        <v>-17080000</v>
      </c>
      <c r="D831" s="5">
        <v>-17080000</v>
      </c>
      <c r="E831" s="110"/>
      <c r="F831" s="6"/>
    </row>
    <row r="832" spans="1:6" ht="15.75" customHeight="1">
      <c r="A832" s="4" t="s">
        <v>781</v>
      </c>
      <c r="B832" s="5">
        <v>0</v>
      </c>
      <c r="C832" s="5">
        <v>0</v>
      </c>
      <c r="D832" s="5">
        <v>-30000000</v>
      </c>
      <c r="E832" s="110"/>
      <c r="F832" s="6"/>
    </row>
    <row r="833" spans="1:6" ht="15.75" customHeight="1">
      <c r="A833" s="4" t="s">
        <v>778</v>
      </c>
      <c r="B833" s="5">
        <v>0</v>
      </c>
      <c r="C833" s="5">
        <v>0</v>
      </c>
      <c r="D833" s="5">
        <v>12280941.89</v>
      </c>
      <c r="E833" s="110"/>
      <c r="F833" s="6"/>
    </row>
    <row r="834" spans="1:6" ht="15" customHeight="1" thickBot="1">
      <c r="A834" s="193" t="s">
        <v>780</v>
      </c>
      <c r="B834" s="192">
        <v>0</v>
      </c>
      <c r="C834" s="192">
        <v>0</v>
      </c>
      <c r="D834" s="192">
        <v>66885.85</v>
      </c>
      <c r="E834" s="97"/>
      <c r="F834" s="6"/>
    </row>
    <row r="835" spans="1:5" s="1" customFormat="1" ht="15.75" customHeight="1" thickBot="1">
      <c r="A835" s="194" t="s">
        <v>15</v>
      </c>
      <c r="B835" s="195">
        <f>SUM(B827:B834)</f>
        <v>74920000</v>
      </c>
      <c r="C835" s="195">
        <f>SUM(C827:C834)</f>
        <v>161444483</v>
      </c>
      <c r="D835" s="195">
        <f>SUM(D827:D834)</f>
        <v>73842006.89</v>
      </c>
      <c r="E835" s="127" t="s">
        <v>143</v>
      </c>
    </row>
    <row r="836" ht="15.75" customHeight="1">
      <c r="B836" s="113"/>
    </row>
    <row r="837" ht="15.75" customHeight="1" thickBot="1"/>
    <row r="838" spans="1:2" ht="15.75" customHeight="1" thickBot="1">
      <c r="A838" s="229" t="s">
        <v>797</v>
      </c>
      <c r="B838" s="230" t="s">
        <v>802</v>
      </c>
    </row>
    <row r="839" spans="1:2" ht="15.75" customHeight="1">
      <c r="A839" s="231" t="s">
        <v>798</v>
      </c>
      <c r="B839" s="232">
        <v>428315.48</v>
      </c>
    </row>
    <row r="840" spans="1:2" ht="15.75" customHeight="1">
      <c r="A840" s="4" t="s">
        <v>800</v>
      </c>
      <c r="B840" s="110">
        <v>1137161</v>
      </c>
    </row>
    <row r="841" spans="1:2" ht="15.75" customHeight="1" thickBot="1">
      <c r="A841" s="233" t="s">
        <v>782</v>
      </c>
      <c r="B841" s="234">
        <v>245.74</v>
      </c>
    </row>
    <row r="842" spans="1:2" ht="15.75" customHeight="1">
      <c r="A842" s="231" t="s">
        <v>799</v>
      </c>
      <c r="B842" s="232">
        <v>-13850</v>
      </c>
    </row>
    <row r="843" spans="1:2" ht="15.75" customHeight="1">
      <c r="A843" s="4" t="s">
        <v>783</v>
      </c>
      <c r="B843" s="110">
        <v>-10000</v>
      </c>
    </row>
    <row r="844" spans="1:2" ht="15.75" customHeight="1">
      <c r="A844" s="4" t="s">
        <v>784</v>
      </c>
      <c r="B844" s="110">
        <v>-490796</v>
      </c>
    </row>
    <row r="845" spans="1:2" ht="15.75" customHeight="1">
      <c r="A845" s="4" t="s">
        <v>785</v>
      </c>
      <c r="B845" s="110">
        <v>-341700</v>
      </c>
    </row>
    <row r="846" spans="1:2" ht="15.75" customHeight="1">
      <c r="A846" s="4" t="s">
        <v>786</v>
      </c>
      <c r="B846" s="110">
        <v>-3951.3</v>
      </c>
    </row>
    <row r="847" spans="1:2" ht="15.75" customHeight="1">
      <c r="A847" s="4" t="s">
        <v>787</v>
      </c>
      <c r="B847" s="110">
        <v>-48872</v>
      </c>
    </row>
    <row r="848" spans="1:2" ht="15.75" customHeight="1">
      <c r="A848" s="4" t="s">
        <v>788</v>
      </c>
      <c r="B848" s="110">
        <v>-242484</v>
      </c>
    </row>
    <row r="849" spans="1:2" ht="15.75" customHeight="1">
      <c r="A849" s="4" t="s">
        <v>789</v>
      </c>
      <c r="B849" s="110">
        <v>-57490</v>
      </c>
    </row>
    <row r="850" spans="1:2" ht="15.75" customHeight="1" thickBot="1">
      <c r="A850" s="233" t="s">
        <v>790</v>
      </c>
      <c r="B850" s="234">
        <v>-619.1</v>
      </c>
    </row>
    <row r="851" spans="1:2" ht="15.75" customHeight="1" thickBot="1">
      <c r="A851" s="235" t="s">
        <v>801</v>
      </c>
      <c r="B851" s="127">
        <f>SUM(B839:B850)</f>
        <v>355959.81999999995</v>
      </c>
    </row>
    <row r="852" ht="15.75" customHeight="1" thickBot="1"/>
    <row r="853" spans="1:2" ht="15.75" customHeight="1" thickBot="1">
      <c r="A853" s="229" t="s">
        <v>803</v>
      </c>
      <c r="B853" s="230" t="s">
        <v>802</v>
      </c>
    </row>
    <row r="854" spans="1:2" ht="15.75" customHeight="1">
      <c r="A854" s="231" t="s">
        <v>798</v>
      </c>
      <c r="B854" s="232">
        <v>326498.86</v>
      </c>
    </row>
    <row r="855" spans="1:2" ht="15.75" customHeight="1">
      <c r="A855" s="4" t="s">
        <v>804</v>
      </c>
      <c r="B855" s="110"/>
    </row>
    <row r="856" spans="1:2" ht="15.75" customHeight="1">
      <c r="A856" s="4" t="s">
        <v>791</v>
      </c>
      <c r="B856" s="110">
        <v>56770.75</v>
      </c>
    </row>
    <row r="857" spans="1:2" ht="15.75" customHeight="1">
      <c r="A857" s="4" t="s">
        <v>792</v>
      </c>
      <c r="B857" s="110">
        <v>26986.61</v>
      </c>
    </row>
    <row r="858" spans="1:2" ht="15.75" customHeight="1">
      <c r="A858" s="4" t="s">
        <v>793</v>
      </c>
      <c r="B858" s="110">
        <v>20220.17</v>
      </c>
    </row>
    <row r="859" spans="1:2" ht="15.75" customHeight="1">
      <c r="A859" s="4" t="s">
        <v>794</v>
      </c>
      <c r="B859" s="110">
        <v>2080.2</v>
      </c>
    </row>
    <row r="860" spans="1:2" ht="15.75" customHeight="1">
      <c r="A860" s="4" t="s">
        <v>805</v>
      </c>
      <c r="B860" s="110"/>
    </row>
    <row r="861" spans="1:2" ht="15.75" customHeight="1">
      <c r="A861" s="4" t="s">
        <v>791</v>
      </c>
      <c r="B861" s="110">
        <v>70274.22</v>
      </c>
    </row>
    <row r="862" spans="1:2" ht="15.75" customHeight="1">
      <c r="A862" s="4" t="s">
        <v>792</v>
      </c>
      <c r="B862" s="110">
        <v>33401.22</v>
      </c>
    </row>
    <row r="863" spans="1:2" ht="15.75" customHeight="1">
      <c r="A863" s="4" t="s">
        <v>793</v>
      </c>
      <c r="B863" s="110">
        <v>24578.63</v>
      </c>
    </row>
    <row r="864" spans="1:2" ht="15.75" customHeight="1" thickBot="1">
      <c r="A864" s="233" t="s">
        <v>794</v>
      </c>
      <c r="B864" s="234">
        <v>4281.2</v>
      </c>
    </row>
    <row r="865" spans="1:2" ht="15.75" customHeight="1">
      <c r="A865" s="231" t="s">
        <v>806</v>
      </c>
      <c r="B865" s="232">
        <v>-92520</v>
      </c>
    </row>
    <row r="866" spans="1:2" ht="15.75" customHeight="1" thickBot="1">
      <c r="A866" s="233" t="s">
        <v>807</v>
      </c>
      <c r="B866" s="234">
        <v>-150000</v>
      </c>
    </row>
    <row r="867" spans="1:2" ht="15.75" customHeight="1" thickBot="1">
      <c r="A867" s="235" t="s">
        <v>808</v>
      </c>
      <c r="B867" s="127">
        <f>SUM(B854:B866)</f>
        <v>322571.85999999987</v>
      </c>
    </row>
    <row r="868" ht="15.75" customHeight="1" thickBot="1"/>
    <row r="869" spans="1:2" ht="15.75" customHeight="1" thickBot="1">
      <c r="A869" s="229" t="s">
        <v>809</v>
      </c>
      <c r="B869" s="230" t="s">
        <v>802</v>
      </c>
    </row>
    <row r="870" spans="1:2" ht="15.75" customHeight="1">
      <c r="A870" s="34" t="s">
        <v>798</v>
      </c>
      <c r="B870" s="46">
        <v>391220.12</v>
      </c>
    </row>
    <row r="871" spans="1:2" ht="15.75" customHeight="1">
      <c r="A871" s="4" t="s">
        <v>810</v>
      </c>
      <c r="B871" s="110">
        <v>3187664.84</v>
      </c>
    </row>
    <row r="872" spans="1:2" ht="15.75" customHeight="1">
      <c r="A872" s="4" t="s">
        <v>811</v>
      </c>
      <c r="B872" s="110">
        <v>3264335.14</v>
      </c>
    </row>
    <row r="873" spans="1:2" ht="15.75" customHeight="1">
      <c r="A873" s="4" t="s">
        <v>795</v>
      </c>
      <c r="B873" s="110">
        <v>746.41</v>
      </c>
    </row>
    <row r="874" spans="1:2" ht="15.75" customHeight="1">
      <c r="A874" s="4" t="s">
        <v>796</v>
      </c>
      <c r="B874" s="110">
        <v>-30.8</v>
      </c>
    </row>
    <row r="875" spans="1:2" ht="15.75" customHeight="1" thickBot="1">
      <c r="A875" s="236" t="s">
        <v>812</v>
      </c>
      <c r="B875" s="237">
        <f>SUM(B870:B874)</f>
        <v>6843935.71</v>
      </c>
    </row>
    <row r="876" ht="15.75" customHeight="1" thickBot="1"/>
    <row r="877" spans="1:2" ht="15.75" customHeight="1" thickBot="1">
      <c r="A877" s="229" t="s">
        <v>813</v>
      </c>
      <c r="B877" s="230" t="s">
        <v>802</v>
      </c>
    </row>
    <row r="878" spans="1:2" ht="15.75" customHeight="1">
      <c r="A878" s="231" t="s">
        <v>798</v>
      </c>
      <c r="B878" s="232">
        <v>29420.43</v>
      </c>
    </row>
    <row r="879" spans="1:2" ht="15.75" customHeight="1" thickBot="1">
      <c r="A879" s="233" t="s">
        <v>795</v>
      </c>
      <c r="B879" s="234">
        <v>12.38</v>
      </c>
    </row>
    <row r="880" spans="1:2" ht="15.75" customHeight="1">
      <c r="A880" s="238" t="s">
        <v>814</v>
      </c>
      <c r="B880" s="239">
        <f>SUM(B878:B879)</f>
        <v>29432.81</v>
      </c>
    </row>
  </sheetData>
  <sheetProtection/>
  <mergeCells count="26">
    <mergeCell ref="A36:E36"/>
    <mergeCell ref="A37:E37"/>
    <mergeCell ref="A30:E30"/>
    <mergeCell ref="A31:E31"/>
    <mergeCell ref="A32:E32"/>
    <mergeCell ref="A33:E33"/>
    <mergeCell ref="A34:E34"/>
    <mergeCell ref="A35:E35"/>
    <mergeCell ref="A2:E2"/>
    <mergeCell ref="A24:E24"/>
    <mergeCell ref="A27:E27"/>
    <mergeCell ref="A23:E23"/>
    <mergeCell ref="A28:E28"/>
    <mergeCell ref="A29:E29"/>
    <mergeCell ref="A26:E26"/>
    <mergeCell ref="A25:E25"/>
    <mergeCell ref="B255:B256"/>
    <mergeCell ref="C255:C256"/>
    <mergeCell ref="A255:A256"/>
    <mergeCell ref="D255:D256"/>
    <mergeCell ref="E255:E256"/>
    <mergeCell ref="B40:B41"/>
    <mergeCell ref="C40:C41"/>
    <mergeCell ref="D40:D41"/>
    <mergeCell ref="E40:E41"/>
    <mergeCell ref="A40:A4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69" r:id="rId1"/>
  <headerFooter alignWithMargins="0">
    <oddHeader>&amp;R&amp;P</oddHeader>
  </headerFooter>
  <rowBreaks count="19" manualBreakCount="19">
    <brk id="37" max="4" man="1"/>
    <brk id="85" max="4" man="1"/>
    <brk id="132" max="4" man="1"/>
    <brk id="177" max="4" man="1"/>
    <brk id="223" max="4" man="1"/>
    <brk id="269" max="4" man="1"/>
    <brk id="316" max="4" man="1"/>
    <brk id="361" max="4" man="1"/>
    <brk id="408" max="4" man="1"/>
    <brk id="453" max="4" man="1"/>
    <brk id="500" max="4" man="1"/>
    <brk id="546" max="4" man="1"/>
    <brk id="592" max="4" man="1"/>
    <brk id="638" max="4" man="1"/>
    <brk id="684" max="4" man="1"/>
    <brk id="731" max="4" man="1"/>
    <brk id="776" max="4" man="1"/>
    <brk id="823" max="4" man="1"/>
    <brk id="86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Velké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Květuše Žáková</dc:creator>
  <cp:keywords/>
  <dc:description/>
  <cp:lastModifiedBy>Pólová Pavla Ing.</cp:lastModifiedBy>
  <cp:lastPrinted>2015-03-25T21:02:17Z</cp:lastPrinted>
  <dcterms:created xsi:type="dcterms:W3CDTF">2004-04-21T06:41:00Z</dcterms:created>
  <dcterms:modified xsi:type="dcterms:W3CDTF">2015-05-25T11:07:35Z</dcterms:modified>
  <cp:category/>
  <cp:version/>
  <cp:contentType/>
  <cp:contentStatus/>
</cp:coreProperties>
</file>