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'List1'!$A$1:$D$155</definedName>
  </definedNames>
  <calcPr fullCalcOnLoad="1"/>
</workbook>
</file>

<file path=xl/sharedStrings.xml><?xml version="1.0" encoding="utf-8"?>
<sst xmlns="http://schemas.openxmlformats.org/spreadsheetml/2006/main" count="215" uniqueCount="161">
  <si>
    <t>Finanční vypořádání a finanční situace obce</t>
  </si>
  <si>
    <t>Kč</t>
  </si>
  <si>
    <t>a)     Příjmy v rámci finančního vypořádání</t>
  </si>
  <si>
    <t xml:space="preserve">půjčky poskytnuté právnickým osobám - SKI Klub                      </t>
  </si>
  <si>
    <t>Rozdělení zdrojů po finančním vypořádání</t>
  </si>
  <si>
    <t xml:space="preserve"> doplatky dotací ze státního rozpočtu</t>
  </si>
  <si>
    <t xml:space="preserve"> aktivní finanční vypořádání s krajem</t>
  </si>
  <si>
    <t xml:space="preserve"> aktivní finanční vypořádání s obcemi . .</t>
  </si>
  <si>
    <t xml:space="preserve"> aktivní finanční vypořádání s PO zřízenými obcí </t>
  </si>
  <si>
    <t xml:space="preserve"> pasivní finanční vypořádání s obcemi</t>
  </si>
  <si>
    <t xml:space="preserve"> pasivní finanční vypořádání s PO zřízenými obcí </t>
  </si>
  <si>
    <t>sociální fond</t>
  </si>
  <si>
    <t>fond rozvoje bydlení</t>
  </si>
  <si>
    <t xml:space="preserve"> přijaté přechodné výpomoci - Fond rozvoje bydlení</t>
  </si>
  <si>
    <t xml:space="preserve"> přijaté půjčky</t>
  </si>
  <si>
    <t>pozn.</t>
  </si>
  <si>
    <t>b)    Výdaje v rámci finančního vypořádání</t>
  </si>
  <si>
    <t xml:space="preserve">2)     Zdroje na běžném účtu po FV celkem                                                                  </t>
  </si>
  <si>
    <t>5)     Stav poskytnutých nesplacených půjček a PV celkem</t>
  </si>
  <si>
    <t>Text</t>
  </si>
  <si>
    <t>Poznámka</t>
  </si>
  <si>
    <t>4)     Stav přijatých nesplac. úvěrů, PV a půjček celkem</t>
  </si>
  <si>
    <t xml:space="preserve"> aktivní vypořádání s hosp.činností - převod zisku</t>
  </si>
  <si>
    <t xml:space="preserve">poskytnuté přechodné výpomoci      </t>
  </si>
  <si>
    <t>půjčky občanům (FRB)</t>
  </si>
  <si>
    <t>půjčky zaměstnacům (soc.fond)</t>
  </si>
  <si>
    <t>3)     Stavy finančních fondů obce celkem</t>
  </si>
  <si>
    <t xml:space="preserve"> přijaté úvěry - zůst.nesplacených úvěrů</t>
  </si>
  <si>
    <t xml:space="preserve">Odbor výstavby: </t>
  </si>
  <si>
    <t>Odbor finanční:</t>
  </si>
  <si>
    <t xml:space="preserve"> - rezerva m.č. Mostiště - převod nevyčerp. FP z minulých let</t>
  </si>
  <si>
    <t xml:space="preserve"> - rezerva m.č. Lhotky - převod nevyčerp. FP z minulých let</t>
  </si>
  <si>
    <t xml:space="preserve"> - rezerva m.č. Hrbov - převod nevyčerp. FP z minulých let</t>
  </si>
  <si>
    <t xml:space="preserve"> - rezerva m.č. Olší - převod nevyčerp. FP z minulých let</t>
  </si>
  <si>
    <t xml:space="preserve">  </t>
  </si>
  <si>
    <t>fond TS+bank.poplatky</t>
  </si>
  <si>
    <t>fond příjmy z pronájmů</t>
  </si>
  <si>
    <t xml:space="preserve"> vratky dotací do státního rozpočtu </t>
  </si>
  <si>
    <t xml:space="preserve"> pasivní finanční vypořádání se SR</t>
  </si>
  <si>
    <t xml:space="preserve"> pasivní vypořádání se sociálním fondem</t>
  </si>
  <si>
    <t xml:space="preserve"> ostatní výdaje v rámci FV - ze ZBÚ na fond TS</t>
  </si>
  <si>
    <t>Odbor životního prostředí:</t>
  </si>
  <si>
    <t xml:space="preserve"> aktivní vypořádáni se soc.fondem </t>
  </si>
  <si>
    <t xml:space="preserve"> aktivní vypořádání s fondem odpisů</t>
  </si>
  <si>
    <t xml:space="preserve"> pasivní vypořádání s HC</t>
  </si>
  <si>
    <t>Odbor správní:</t>
  </si>
  <si>
    <t>6)</t>
  </si>
  <si>
    <t xml:space="preserve"> - doplnění neúčelové rezervy na původní výši 10 mil. Kč</t>
  </si>
  <si>
    <t>Odbor správy majetku a bytů:</t>
  </si>
  <si>
    <t>Příloha k ZÚ č. 2</t>
  </si>
  <si>
    <t>Finanční vypořádání a rozdělení zdrojů po FV za rok 2013</t>
  </si>
  <si>
    <t>Převod neprofinancovaných závazků z r. 2013</t>
  </si>
  <si>
    <t>Celkem převod závazků z r. 2013</t>
  </si>
  <si>
    <t>Přebytek FP  k rozdělení do rozpočtu pro rok 2014</t>
  </si>
  <si>
    <t>Volné zdroje k rozdělení celkem  v r. 2014</t>
  </si>
  <si>
    <t>1)    Stav finančních prostředků k 31.12.2013</t>
  </si>
  <si>
    <t xml:space="preserve"> - zůstatky účtů 231 k 31.12.2013</t>
  </si>
  <si>
    <t xml:space="preserve"> -FP ke zhodnocení (podílové listy + zajištěné fondy)</t>
  </si>
  <si>
    <r>
      <t xml:space="preserve"> - J </t>
    </r>
    <r>
      <rPr>
        <sz val="10"/>
        <rFont val="Calibri"/>
        <family val="2"/>
      </rPr>
      <t>ß</t>
    </r>
    <r>
      <rPr>
        <sz val="10"/>
        <rFont val="Arial CE"/>
        <family val="0"/>
      </rPr>
      <t xml:space="preserve"> T Banka - spořící účet</t>
    </r>
  </si>
  <si>
    <t>převod z Fondu příjmů z pronájmů ZŠ Školní</t>
  </si>
  <si>
    <t>Výsledek HOČ k 31.12.2013 (příjem v r. 2014)</t>
  </si>
  <si>
    <t xml:space="preserve"> - pořízení kompostérů (podíl města k dotaci)</t>
  </si>
  <si>
    <t>MŠ Čechova (10 % z celkové částky)</t>
  </si>
  <si>
    <t>MŠ Sokolovská ( 10 % z celkové částky)</t>
  </si>
  <si>
    <t>Areál TSVM - převod nevyčerp.FP - opr.střechy objektu B,sprchy</t>
  </si>
  <si>
    <t>Nový sběrný dvůr TSVM - vysokozdvižný vozík</t>
  </si>
  <si>
    <t>ul.Světlá - oprava povrchu II.etapa (od HŠ po ul. Luční)</t>
  </si>
  <si>
    <t>Okružní křizovatka Třebíčská - studie</t>
  </si>
  <si>
    <t>JC -záchranný arch.průzkum - úhrada zbývající části fa</t>
  </si>
  <si>
    <t>Projekt II/602 - DSP+DPS</t>
  </si>
  <si>
    <t>Územní plán Petráveč, změny - dokončení</t>
  </si>
  <si>
    <t>Územní plán Velké Meziříčí, změny - dokončení</t>
  </si>
  <si>
    <t>Přístřešek ve dvoře budovy Náměstí 28 - doplatek</t>
  </si>
  <si>
    <t>Projekt Centrum nezaměstnanosti Mikroregionu VB - převod dot.</t>
  </si>
  <si>
    <t>Projekt Vzdělávání zaměstnanců MěÚ - převod dotace</t>
  </si>
  <si>
    <t>Metropolitní síť VM - převod FP</t>
  </si>
  <si>
    <t>odhad - bude upřesněno</t>
  </si>
  <si>
    <t>po zpracování rozborů m.č.</t>
  </si>
  <si>
    <t xml:space="preserve">     (stav rezervy k 1.1. - 2.975 tis.)</t>
  </si>
  <si>
    <t>(příp.rozdíl dofinanc.z neúč.R)</t>
  </si>
  <si>
    <t xml:space="preserve"> - rozpočet m.č. Mostiště (dorovnání rozdílu do rozpočtu 2014)</t>
  </si>
  <si>
    <t xml:space="preserve"> - rozpočet m.č. Lhotky (dorovnání rozdílu do rozpočtu 2014)</t>
  </si>
  <si>
    <t xml:space="preserve"> - rozpočet m.č. Hrbov (dorovnání rozdílu do rozpočtu 2014)</t>
  </si>
  <si>
    <t xml:space="preserve"> - rozpočet m.č. Olší (dorovnání rozdílu do rozpočtu 2014)</t>
  </si>
  <si>
    <t xml:space="preserve"> - prevence vzniku odpadů - práce TS (EKO-KOM)</t>
  </si>
  <si>
    <t xml:space="preserve"> - činnosti zajišťované odborem ŽP</t>
  </si>
  <si>
    <t>§ 3725</t>
  </si>
  <si>
    <t>§ 3727</t>
  </si>
  <si>
    <t>§ 3745</t>
  </si>
  <si>
    <t xml:space="preserve"> - daň z převodu nemovitosti (OS KOVO KABLO)</t>
  </si>
  <si>
    <t>Požadavky z volných zdrojů na rok 2014</t>
  </si>
  <si>
    <t>Odbor školství:</t>
  </si>
  <si>
    <t xml:space="preserve"> - nákup stavebnic pro základní školy (účelový dar Building,Draka)</t>
  </si>
  <si>
    <t xml:space="preserve"> - opravy a udržování školských zařízení (účelový dar Energoklastr</t>
  </si>
  <si>
    <t>Překladiště odpadů (smlouva uzavřena v r. 2013)</t>
  </si>
  <si>
    <t>ZŠ Sokolovská - úprava veřej.prostranství před školou</t>
  </si>
  <si>
    <t>Nové trafo za DDM (pro připojení budov města v centru)</t>
  </si>
  <si>
    <t>Připojovací poplatek - nové trafo EON</t>
  </si>
  <si>
    <t>Technologie kuchyně Jupiter club</t>
  </si>
  <si>
    <t>Zateplení ZŠ Sokolovská - 100% předfinancování(dotace -akcept.)</t>
  </si>
  <si>
    <t>Zateplení ŠJ Poštovní - 100% předfinancování (dotace-akcept.)</t>
  </si>
  <si>
    <t>§ 3113</t>
  </si>
  <si>
    <t>Aktualizace ÚAP 2014</t>
  </si>
  <si>
    <t>Okružní křižovatka Oslavická</t>
  </si>
  <si>
    <t>Změna užívání Uhřínovská - skejtpark</t>
  </si>
  <si>
    <t>VO Třebíčská</t>
  </si>
  <si>
    <t>Hřbitov Moráň - II.etapa</t>
  </si>
  <si>
    <t>Parkoviště Čechovy Sady</t>
  </si>
  <si>
    <t>Parkoviště Hřbitov I.etapa</t>
  </si>
  <si>
    <t>Třebíčská - okružní křižovatka (testovací zařízení)</t>
  </si>
  <si>
    <t>Hřiště ZŠ Oslavická + rybník na zavlažování</t>
  </si>
  <si>
    <t>Kupní smlouva VM Property Development, a.s. -SVIT (dopl.KC)</t>
  </si>
  <si>
    <t>závazek z roku 2013!!!</t>
  </si>
  <si>
    <t>Výkupy pozemků</t>
  </si>
  <si>
    <t>obchvat + PZ Jidášky</t>
  </si>
  <si>
    <t>Zpracovala: Pavla Pólová</t>
  </si>
  <si>
    <t>bude hrazeno z FP SVK Žďársko</t>
  </si>
  <si>
    <t xml:space="preserve"> - za PD Dyje II.(duben 2014)</t>
  </si>
  <si>
    <t>§ 6409</t>
  </si>
  <si>
    <t>Mezisoučet</t>
  </si>
  <si>
    <t>§ 3111</t>
  </si>
  <si>
    <t>§ 3639</t>
  </si>
  <si>
    <t>§ 2212</t>
  </si>
  <si>
    <t>§ 3392</t>
  </si>
  <si>
    <t>§ 3635</t>
  </si>
  <si>
    <t>§ 2141</t>
  </si>
  <si>
    <t xml:space="preserve"> - nákup zboží na IC (příjmy z prodeje zboží -převod FP z r.2013)</t>
  </si>
  <si>
    <t xml:space="preserve"> - nákup zboží IC  (nevyčerpané FP- převod z r. 2013)</t>
  </si>
  <si>
    <t>§ 6171</t>
  </si>
  <si>
    <t xml:space="preserve"> - 1. splátka na projekt Dyje II. - kanaliz.  Mostiště(do rozp.města)</t>
  </si>
  <si>
    <t>II.</t>
  </si>
  <si>
    <t>Rezerva na opravy chodníků a komunikací</t>
  </si>
  <si>
    <t>§ 3722</t>
  </si>
  <si>
    <t>MŠ  Čechova - vnitřní instalace</t>
  </si>
  <si>
    <t>Související investice rekonstr.II/602 (zastávky, chod.,VO,park.,přeložky)</t>
  </si>
  <si>
    <t xml:space="preserve"> vč. FP na opravu chodníků</t>
  </si>
  <si>
    <t>§ 3633</t>
  </si>
  <si>
    <t>Prodloužení sítí Hliniště - plyn</t>
  </si>
  <si>
    <t>pro 4 parcely                - komunikace</t>
  </si>
  <si>
    <t>§ 3631</t>
  </si>
  <si>
    <t xml:space="preserve">                                   - veřejné osvětlení</t>
  </si>
  <si>
    <t>§ 2321</t>
  </si>
  <si>
    <t xml:space="preserve">                                   - kanalizace</t>
  </si>
  <si>
    <t>§ 3412</t>
  </si>
  <si>
    <t>s dotací Kr.Vysočina 2 mil.Kč</t>
  </si>
  <si>
    <t>§ 3632</t>
  </si>
  <si>
    <t>Příspěvky SVK Žďársko na akce 2014:</t>
  </si>
  <si>
    <t xml:space="preserve"> - příspěvek SVK - rekonstrukce Polní, Nová Říše</t>
  </si>
  <si>
    <t xml:space="preserve"> - příspěvek SVK - kanalizace ul. Družstevní</t>
  </si>
  <si>
    <t xml:space="preserve"> - příspěvek SVK - Hliniště prodloužení kanalizace</t>
  </si>
  <si>
    <t>§ 2310</t>
  </si>
  <si>
    <t xml:space="preserve"> - příspěvek SVK - Hliniště prodloužení vodovodu</t>
  </si>
  <si>
    <t xml:space="preserve"> - příspěvek SVK- projekt ul. Nová - vodovod</t>
  </si>
  <si>
    <t xml:space="preserve"> - příspěvek SVK projekt ul Nová - kanalizace</t>
  </si>
  <si>
    <t xml:space="preserve"> - příspěvek SVK projekt ul. Křižní - kanalizace</t>
  </si>
  <si>
    <t xml:space="preserve"> - přtíspěvek SVK projekt ul. K Buči - knalizace</t>
  </si>
  <si>
    <t>Celkem požadavky na investice a opravy 2014</t>
  </si>
  <si>
    <t>Neúčelová rezerva - dorovnání rozdílu v zaokrouhlení</t>
  </si>
  <si>
    <t>Dne: 18.2.2014</t>
  </si>
  <si>
    <t xml:space="preserve">                Zdroje na běžném účtu po FV celkem                                                                  </t>
  </si>
  <si>
    <t>Dyje II:63 546 125, JC:2 342 081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</si>
</sst>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?/16"/>
  </numFmts>
  <fonts count="51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u val="single"/>
      <sz val="12"/>
      <name val="Arial CE"/>
      <family val="2"/>
    </font>
    <font>
      <b/>
      <i/>
      <u val="single"/>
      <sz val="10"/>
      <name val="Arial CE"/>
      <family val="0"/>
    </font>
    <font>
      <b/>
      <sz val="11"/>
      <name val="Arial CE"/>
      <family val="0"/>
    </font>
    <font>
      <i/>
      <sz val="9"/>
      <name val="Arial CE"/>
      <family val="2"/>
    </font>
    <font>
      <b/>
      <i/>
      <sz val="12"/>
      <name val="Arial CE"/>
      <family val="0"/>
    </font>
    <font>
      <sz val="12"/>
      <name val="Arial CE"/>
      <family val="0"/>
    </font>
    <font>
      <sz val="10"/>
      <name val="Calibri"/>
      <family val="2"/>
    </font>
    <font>
      <b/>
      <i/>
      <sz val="14"/>
      <name val="Arial CE"/>
      <family val="0"/>
    </font>
    <font>
      <b/>
      <i/>
      <u val="single"/>
      <sz val="12"/>
      <name val="Arial CE"/>
      <family val="0"/>
    </font>
    <font>
      <i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49" fontId="3" fillId="0" borderId="0" xfId="0" applyNumberFormat="1" applyFont="1" applyAlignment="1">
      <alignment/>
    </xf>
    <xf numFmtId="49" fontId="4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23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0" fillId="0" borderId="15" xfId="0" applyNumberFormat="1" applyBorder="1" applyAlignment="1">
      <alignment horizontal="right"/>
    </xf>
    <xf numFmtId="49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9" fontId="3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49" fontId="3" fillId="0" borderId="16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49" fontId="8" fillId="0" borderId="17" xfId="0" applyNumberFormat="1" applyFont="1" applyBorder="1" applyAlignment="1">
      <alignment/>
    </xf>
    <xf numFmtId="0" fontId="0" fillId="0" borderId="28" xfId="0" applyBorder="1" applyAlignment="1">
      <alignment/>
    </xf>
    <xf numFmtId="49" fontId="3" fillId="0" borderId="2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/>
    </xf>
    <xf numFmtId="49" fontId="3" fillId="33" borderId="20" xfId="0" applyNumberFormat="1" applyFont="1" applyFill="1" applyBorder="1" applyAlignment="1">
      <alignment/>
    </xf>
    <xf numFmtId="49" fontId="3" fillId="33" borderId="24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50" fillId="33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0" xfId="0" applyFont="1" applyBorder="1" applyAlignment="1">
      <alignment/>
    </xf>
    <xf numFmtId="4" fontId="1" fillId="13" borderId="27" xfId="0" applyNumberFormat="1" applyFont="1" applyFill="1" applyBorder="1" applyAlignment="1">
      <alignment horizontal="right"/>
    </xf>
    <xf numFmtId="4" fontId="0" fillId="10" borderId="10" xfId="0" applyNumberFormat="1" applyFill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0" fillId="10" borderId="10" xfId="0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0" fillId="35" borderId="10" xfId="0" applyNumberFormat="1" applyFill="1" applyBorder="1" applyAlignment="1">
      <alignment horizontal="right"/>
    </xf>
    <xf numFmtId="4" fontId="0" fillId="36" borderId="10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9" fontId="0" fillId="9" borderId="37" xfId="0" applyNumberFormat="1" applyFill="1" applyBorder="1" applyAlignment="1">
      <alignment horizontal="center"/>
    </xf>
    <xf numFmtId="0" fontId="0" fillId="9" borderId="10" xfId="0" applyFill="1" applyBorder="1" applyAlignment="1">
      <alignment/>
    </xf>
    <xf numFmtId="4" fontId="0" fillId="9" borderId="10" xfId="0" applyNumberFormat="1" applyFill="1" applyBorder="1" applyAlignment="1">
      <alignment horizontal="right"/>
    </xf>
    <xf numFmtId="49" fontId="3" fillId="0" borderId="18" xfId="0" applyNumberFormat="1" applyFont="1" applyFill="1" applyBorder="1" applyAlignment="1">
      <alignment/>
    </xf>
    <xf numFmtId="49" fontId="0" fillId="0" borderId="38" xfId="0" applyNumberFormat="1" applyBorder="1" applyAlignment="1">
      <alignment horizontal="center"/>
    </xf>
    <xf numFmtId="49" fontId="8" fillId="0" borderId="39" xfId="0" applyNumberFormat="1" applyFont="1" applyBorder="1" applyAlignment="1">
      <alignment/>
    </xf>
    <xf numFmtId="4" fontId="8" fillId="0" borderId="11" xfId="0" applyNumberFormat="1" applyFont="1" applyBorder="1" applyAlignment="1">
      <alignment horizontal="right"/>
    </xf>
    <xf numFmtId="49" fontId="3" fillId="0" borderId="39" xfId="0" applyNumberFormat="1" applyFont="1" applyBorder="1" applyAlignment="1">
      <alignment/>
    </xf>
    <xf numFmtId="49" fontId="0" fillId="0" borderId="33" xfId="0" applyNumberFormat="1" applyBorder="1" applyAlignment="1">
      <alignment horizontal="center"/>
    </xf>
    <xf numFmtId="0" fontId="7" fillId="12" borderId="12" xfId="0" applyFont="1" applyFill="1" applyBorder="1" applyAlignment="1">
      <alignment/>
    </xf>
    <xf numFmtId="4" fontId="1" fillId="12" borderId="12" xfId="0" applyNumberFormat="1" applyFont="1" applyFill="1" applyBorder="1" applyAlignment="1">
      <alignment horizontal="right"/>
    </xf>
    <xf numFmtId="49" fontId="1" fillId="0" borderId="36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9" fontId="12" fillId="0" borderId="36" xfId="0" applyNumberFormat="1" applyFont="1" applyBorder="1" applyAlignment="1">
      <alignment horizontal="center"/>
    </xf>
    <xf numFmtId="0" fontId="13" fillId="34" borderId="10" xfId="0" applyFont="1" applyFill="1" applyBorder="1" applyAlignment="1">
      <alignment/>
    </xf>
    <xf numFmtId="49" fontId="3" fillId="7" borderId="17" xfId="0" applyNumberFormat="1" applyFont="1" applyFill="1" applyBorder="1" applyAlignment="1">
      <alignment/>
    </xf>
    <xf numFmtId="49" fontId="0" fillId="33" borderId="36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49" fontId="0" fillId="0" borderId="36" xfId="0" applyNumberFormat="1" applyFill="1" applyBorder="1" applyAlignment="1">
      <alignment horizontal="center"/>
    </xf>
    <xf numFmtId="0" fontId="9" fillId="37" borderId="10" xfId="0" applyFont="1" applyFill="1" applyBorder="1" applyAlignment="1">
      <alignment/>
    </xf>
    <xf numFmtId="4" fontId="4" fillId="37" borderId="10" xfId="0" applyNumberFormat="1" applyFont="1" applyFill="1" applyBorder="1" applyAlignment="1">
      <alignment horizontal="right"/>
    </xf>
    <xf numFmtId="0" fontId="0" fillId="36" borderId="10" xfId="0" applyFill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1" fillId="13" borderId="40" xfId="0" applyNumberFormat="1" applyFont="1" applyFill="1" applyBorder="1" applyAlignment="1">
      <alignment horizontal="right"/>
    </xf>
    <xf numFmtId="49" fontId="3" fillId="0" borderId="4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9" fontId="0" fillId="0" borderId="16" xfId="0" applyNumberFormat="1" applyBorder="1" applyAlignment="1">
      <alignment/>
    </xf>
    <xf numFmtId="0" fontId="1" fillId="0" borderId="3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" fontId="0" fillId="0" borderId="15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" fontId="0" fillId="0" borderId="28" xfId="0" applyNumberForma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SheetLayoutView="100" zoomScalePageLayoutView="0" workbookViewId="0" topLeftCell="A115">
      <selection activeCell="C36" sqref="C36:C43"/>
    </sheetView>
  </sheetViews>
  <sheetFormatPr defaultColWidth="9.00390625" defaultRowHeight="12.75"/>
  <cols>
    <col min="1" max="1" width="6.75390625" style="61" customWidth="1"/>
    <col min="2" max="2" width="55.25390625" style="0" customWidth="1"/>
    <col min="3" max="3" width="13.625" style="20" customWidth="1"/>
    <col min="4" max="4" width="28.25390625" style="12" customWidth="1"/>
    <col min="5" max="5" width="15.375" style="0" customWidth="1"/>
    <col min="7" max="8" width="12.75390625" style="0" bestFit="1" customWidth="1"/>
  </cols>
  <sheetData>
    <row r="1" spans="1:4" ht="18.75" customHeight="1">
      <c r="A1" s="73" t="s">
        <v>50</v>
      </c>
      <c r="B1" s="73"/>
      <c r="C1" s="73"/>
      <c r="D1" s="74" t="s">
        <v>49</v>
      </c>
    </row>
    <row r="2" spans="1:4" ht="12.75">
      <c r="A2" s="60"/>
      <c r="C2" s="33"/>
      <c r="D2" s="34"/>
    </row>
    <row r="3" spans="2:4" ht="12.75">
      <c r="B3" t="s">
        <v>34</v>
      </c>
      <c r="C3" s="33"/>
      <c r="D3" s="34"/>
    </row>
    <row r="4" ht="13.5" thickBot="1"/>
    <row r="5" spans="1:4" ht="13.5" thickBot="1">
      <c r="A5" s="62" t="s">
        <v>0</v>
      </c>
      <c r="B5" s="5"/>
      <c r="C5" s="21" t="s">
        <v>1</v>
      </c>
      <c r="D5" s="13" t="s">
        <v>15</v>
      </c>
    </row>
    <row r="6" spans="1:4" s="45" customFormat="1" ht="13.5" thickBot="1">
      <c r="A6" s="121" t="s">
        <v>55</v>
      </c>
      <c r="B6" s="122"/>
      <c r="C6" s="52">
        <f>SUM(C7:C9)</f>
        <v>85334783.09</v>
      </c>
      <c r="D6" s="53"/>
    </row>
    <row r="7" spans="1:4" ht="12.75">
      <c r="A7" s="63"/>
      <c r="B7" s="9" t="s">
        <v>56</v>
      </c>
      <c r="C7" s="35">
        <v>30254761.25</v>
      </c>
      <c r="D7" s="36"/>
    </row>
    <row r="8" spans="1:4" ht="12.75">
      <c r="A8" s="63"/>
      <c r="B8" s="1" t="s">
        <v>57</v>
      </c>
      <c r="C8" s="44">
        <v>34980021.84</v>
      </c>
      <c r="D8" s="15"/>
    </row>
    <row r="9" spans="1:4" ht="12.75">
      <c r="A9" s="63"/>
      <c r="B9" s="1" t="s">
        <v>58</v>
      </c>
      <c r="C9" s="22">
        <v>20100000</v>
      </c>
      <c r="D9" s="15"/>
    </row>
    <row r="10" spans="1:4" ht="12.75">
      <c r="A10" s="63"/>
      <c r="B10" s="6"/>
      <c r="C10" s="23"/>
      <c r="D10" s="15"/>
    </row>
    <row r="11" spans="1:4" ht="13.5" thickBot="1">
      <c r="A11" s="63"/>
      <c r="B11" s="2"/>
      <c r="C11" s="24"/>
      <c r="D11" s="16"/>
    </row>
    <row r="12" spans="1:4" ht="17.25" customHeight="1" thickBot="1">
      <c r="A12" s="62" t="s">
        <v>2</v>
      </c>
      <c r="B12" s="40"/>
      <c r="C12" s="39">
        <f>SUM(C13:C22)</f>
        <v>7702497</v>
      </c>
      <c r="D12" s="41"/>
    </row>
    <row r="13" spans="1:4" ht="12.75">
      <c r="A13" s="63"/>
      <c r="B13" s="9" t="s">
        <v>5</v>
      </c>
      <c r="C13" s="35">
        <v>0</v>
      </c>
      <c r="D13" s="36"/>
    </row>
    <row r="14" spans="1:4" ht="12.75">
      <c r="A14" s="63"/>
      <c r="B14" s="1" t="s">
        <v>6</v>
      </c>
      <c r="C14" s="22">
        <v>0</v>
      </c>
      <c r="D14" s="14"/>
    </row>
    <row r="15" spans="1:4" ht="12.75">
      <c r="A15" s="63"/>
      <c r="B15" s="1" t="s">
        <v>7</v>
      </c>
      <c r="C15" s="22">
        <v>0</v>
      </c>
      <c r="D15" s="46"/>
    </row>
    <row r="16" spans="1:4" ht="12.75">
      <c r="A16" s="63"/>
      <c r="B16" s="1" t="s">
        <v>8</v>
      </c>
      <c r="C16" s="22">
        <v>0</v>
      </c>
      <c r="D16" s="14"/>
    </row>
    <row r="17" spans="1:4" ht="12.75">
      <c r="A17" s="63"/>
      <c r="B17" s="1" t="s">
        <v>22</v>
      </c>
      <c r="C17" s="22">
        <v>7596127</v>
      </c>
      <c r="D17" s="14"/>
    </row>
    <row r="18" spans="1:4" ht="12.75">
      <c r="A18" s="63"/>
      <c r="B18" s="1" t="s">
        <v>42</v>
      </c>
      <c r="C18" s="72">
        <v>13850</v>
      </c>
      <c r="D18" s="14"/>
    </row>
    <row r="19" spans="1:4" ht="12.75">
      <c r="A19" s="63"/>
      <c r="B19" s="1" t="s">
        <v>43</v>
      </c>
      <c r="C19" s="22">
        <v>0</v>
      </c>
      <c r="D19" s="14"/>
    </row>
    <row r="20" spans="1:4" ht="12.75">
      <c r="A20" s="63"/>
      <c r="B20" s="1" t="s">
        <v>59</v>
      </c>
      <c r="C20" s="22">
        <v>92520</v>
      </c>
      <c r="D20" s="14"/>
    </row>
    <row r="21" spans="1:4" ht="12.75">
      <c r="A21" s="63"/>
      <c r="B21" s="2"/>
      <c r="C21" s="22"/>
      <c r="D21" s="16"/>
    </row>
    <row r="22" spans="1:4" ht="12.75">
      <c r="A22" s="63"/>
      <c r="B22" s="2"/>
      <c r="C22" s="25"/>
      <c r="D22" s="16"/>
    </row>
    <row r="23" spans="1:4" ht="13.5" thickBot="1">
      <c r="A23" s="63"/>
      <c r="B23" s="2"/>
      <c r="C23" s="24"/>
      <c r="D23" s="16"/>
    </row>
    <row r="24" spans="1:4" ht="13.5" thickBot="1">
      <c r="A24" s="62" t="s">
        <v>16</v>
      </c>
      <c r="B24" s="37"/>
      <c r="C24" s="39">
        <f>SUM(C25:C32)</f>
        <v>3187664.84</v>
      </c>
      <c r="D24" s="38"/>
    </row>
    <row r="25" spans="1:4" ht="12.75">
      <c r="A25" s="63"/>
      <c r="B25" s="9" t="s">
        <v>37</v>
      </c>
      <c r="C25" s="35">
        <v>0</v>
      </c>
      <c r="D25" s="36"/>
    </row>
    <row r="26" spans="1:4" ht="12.75">
      <c r="A26" s="63"/>
      <c r="B26" s="1" t="s">
        <v>38</v>
      </c>
      <c r="C26" s="22">
        <v>0</v>
      </c>
      <c r="D26" s="14"/>
    </row>
    <row r="27" spans="1:4" ht="12.75">
      <c r="A27" s="63"/>
      <c r="B27" s="1" t="s">
        <v>9</v>
      </c>
      <c r="C27" s="22">
        <v>0</v>
      </c>
      <c r="D27" s="14"/>
    </row>
    <row r="28" spans="1:4" ht="12.75">
      <c r="A28" s="63"/>
      <c r="B28" s="1" t="s">
        <v>10</v>
      </c>
      <c r="C28" s="22">
        <v>0</v>
      </c>
      <c r="D28" s="14"/>
    </row>
    <row r="29" spans="1:4" ht="12.75">
      <c r="A29" s="63"/>
      <c r="B29" s="1" t="s">
        <v>44</v>
      </c>
      <c r="C29" s="22">
        <v>0</v>
      </c>
      <c r="D29" s="14"/>
    </row>
    <row r="30" spans="1:4" ht="12.75">
      <c r="A30" s="63"/>
      <c r="B30" s="1" t="s">
        <v>39</v>
      </c>
      <c r="C30" s="22">
        <v>0</v>
      </c>
      <c r="D30" s="14"/>
    </row>
    <row r="31" spans="1:8" ht="12.75">
      <c r="A31" s="63"/>
      <c r="B31" s="1" t="s">
        <v>40</v>
      </c>
      <c r="C31" s="22">
        <v>3187664.84</v>
      </c>
      <c r="D31" s="14"/>
      <c r="H31" s="118"/>
    </row>
    <row r="32" spans="1:4" ht="13.5" thickBot="1">
      <c r="A32" s="63"/>
      <c r="B32" s="2"/>
      <c r="C32" s="24"/>
      <c r="D32" s="16"/>
    </row>
    <row r="33" spans="1:4" ht="13.5" thickBot="1">
      <c r="A33" s="62" t="s">
        <v>17</v>
      </c>
      <c r="B33" s="40"/>
      <c r="C33" s="69">
        <f>SUM(C6+C12-C24)</f>
        <v>89849615.25</v>
      </c>
      <c r="D33" s="41"/>
    </row>
    <row r="34" spans="1:4" ht="13.5" thickBot="1">
      <c r="A34" s="63"/>
      <c r="B34" s="3"/>
      <c r="C34" s="25"/>
      <c r="D34" s="17"/>
    </row>
    <row r="35" spans="1:4" ht="13.5" thickBot="1">
      <c r="A35" s="62" t="s">
        <v>26</v>
      </c>
      <c r="B35" s="37"/>
      <c r="C35" s="39">
        <f>SUM(C36:C39)</f>
        <v>1175454.8900000001</v>
      </c>
      <c r="D35" s="38"/>
    </row>
    <row r="36" spans="1:4" ht="12.75">
      <c r="A36" s="63"/>
      <c r="B36" s="9" t="s">
        <v>11</v>
      </c>
      <c r="C36" s="125">
        <v>428315.48</v>
      </c>
      <c r="D36" s="36"/>
    </row>
    <row r="37" spans="1:4" ht="12.75">
      <c r="A37" s="63"/>
      <c r="B37" s="1" t="s">
        <v>12</v>
      </c>
      <c r="C37" s="72">
        <v>29420.43</v>
      </c>
      <c r="D37" s="14"/>
    </row>
    <row r="38" spans="1:4" ht="12.75">
      <c r="A38" s="63"/>
      <c r="B38" s="2" t="s">
        <v>35</v>
      </c>
      <c r="C38" s="126">
        <v>391220.12</v>
      </c>
      <c r="D38" s="16"/>
    </row>
    <row r="39" spans="1:4" ht="12.75">
      <c r="A39" s="63"/>
      <c r="B39" s="2" t="s">
        <v>36</v>
      </c>
      <c r="C39" s="126">
        <v>326498.86</v>
      </c>
      <c r="D39" s="16"/>
    </row>
    <row r="40" spans="1:4" ht="13.5" thickBot="1">
      <c r="A40" s="63"/>
      <c r="B40" s="47"/>
      <c r="C40" s="127"/>
      <c r="D40" s="18"/>
    </row>
    <row r="41" spans="1:4" ht="13.5" thickBot="1">
      <c r="A41" s="62" t="s">
        <v>21</v>
      </c>
      <c r="B41" s="37"/>
      <c r="C41" s="128">
        <f>SUM(C42:C44)</f>
        <v>65888206</v>
      </c>
      <c r="D41" s="38"/>
    </row>
    <row r="42" spans="1:4" ht="12.75">
      <c r="A42" s="63"/>
      <c r="B42" s="9" t="s">
        <v>13</v>
      </c>
      <c r="C42" s="125">
        <v>0</v>
      </c>
      <c r="D42" s="36"/>
    </row>
    <row r="43" spans="1:4" ht="12.75">
      <c r="A43" s="63"/>
      <c r="B43" s="1" t="s">
        <v>27</v>
      </c>
      <c r="C43" s="72">
        <v>65888206</v>
      </c>
      <c r="D43" s="14" t="s">
        <v>160</v>
      </c>
    </row>
    <row r="44" spans="1:4" ht="12.75">
      <c r="A44" s="63"/>
      <c r="B44" s="1" t="s">
        <v>14</v>
      </c>
      <c r="C44" s="22">
        <v>0</v>
      </c>
      <c r="D44" s="14"/>
    </row>
    <row r="45" spans="1:4" ht="13.5" thickBot="1">
      <c r="A45" s="63"/>
      <c r="B45" s="2"/>
      <c r="C45" s="24"/>
      <c r="D45" s="16"/>
    </row>
    <row r="46" spans="1:4" ht="13.5" thickBot="1">
      <c r="A46" s="68" t="s">
        <v>18</v>
      </c>
      <c r="B46" s="37"/>
      <c r="C46" s="39">
        <f>SUM(C47:C50)</f>
        <v>0</v>
      </c>
      <c r="D46" s="38"/>
    </row>
    <row r="47" spans="1:4" ht="12.75">
      <c r="A47" s="63"/>
      <c r="B47" s="9" t="s">
        <v>23</v>
      </c>
      <c r="C47" s="35">
        <v>0</v>
      </c>
      <c r="D47" s="36"/>
    </row>
    <row r="48" spans="1:4" ht="12.75">
      <c r="A48" s="63"/>
      <c r="B48" s="1" t="s">
        <v>3</v>
      </c>
      <c r="C48" s="22">
        <v>0</v>
      </c>
      <c r="D48" s="14"/>
    </row>
    <row r="49" spans="1:4" ht="12.75">
      <c r="A49" s="63"/>
      <c r="B49" s="11" t="s">
        <v>24</v>
      </c>
      <c r="C49" s="22">
        <v>0</v>
      </c>
      <c r="D49" s="14"/>
    </row>
    <row r="50" spans="1:4" ht="13.5" thickBot="1">
      <c r="A50" s="64"/>
      <c r="B50" s="4" t="s">
        <v>25</v>
      </c>
      <c r="C50" s="26">
        <v>0</v>
      </c>
      <c r="D50" s="18"/>
    </row>
    <row r="51" spans="1:4" ht="12" customHeight="1">
      <c r="A51" s="63"/>
      <c r="B51" s="3"/>
      <c r="C51" s="25"/>
      <c r="D51" s="17"/>
    </row>
    <row r="52" spans="1:4" ht="13.5" thickBot="1">
      <c r="A52" s="64"/>
      <c r="B52" s="8" t="s">
        <v>4</v>
      </c>
      <c r="C52" s="27"/>
      <c r="D52" s="48"/>
    </row>
    <row r="53" spans="1:4" ht="12.75">
      <c r="A53" s="63"/>
      <c r="B53" s="3"/>
      <c r="C53" s="25"/>
      <c r="D53" s="17"/>
    </row>
    <row r="54" spans="1:4" s="7" customFormat="1" ht="13.5" thickBot="1">
      <c r="A54" s="65"/>
      <c r="B54" s="10" t="s">
        <v>19</v>
      </c>
      <c r="C54" s="28" t="s">
        <v>1</v>
      </c>
      <c r="D54" s="49" t="s">
        <v>20</v>
      </c>
    </row>
    <row r="55" spans="1:4" s="7" customFormat="1" ht="13.5" thickBot="1">
      <c r="A55" s="66"/>
      <c r="B55" s="32" t="s">
        <v>60</v>
      </c>
      <c r="C55" s="22">
        <v>7596127</v>
      </c>
      <c r="D55" s="120"/>
    </row>
    <row r="56" spans="1:7" s="7" customFormat="1" ht="13.5" thickBot="1">
      <c r="A56" s="123" t="s">
        <v>159</v>
      </c>
      <c r="B56" s="124"/>
      <c r="C56" s="116">
        <f>SUM(C33-C55)</f>
        <v>82253488.25</v>
      </c>
      <c r="D56" s="117"/>
      <c r="E56" s="119"/>
      <c r="G56" s="119"/>
    </row>
    <row r="57" spans="1:4" s="7" customFormat="1" ht="12.75">
      <c r="A57" s="67" t="s">
        <v>46</v>
      </c>
      <c r="B57" s="30" t="s">
        <v>51</v>
      </c>
      <c r="C57" s="29"/>
      <c r="D57" s="50"/>
    </row>
    <row r="58" spans="1:7" ht="12.75">
      <c r="A58" s="86"/>
      <c r="B58" s="75" t="s">
        <v>41</v>
      </c>
      <c r="C58" s="22"/>
      <c r="D58" s="14"/>
      <c r="G58" s="118"/>
    </row>
    <row r="59" spans="1:4" ht="12.75">
      <c r="A59" s="87" t="s">
        <v>86</v>
      </c>
      <c r="B59" s="1" t="s">
        <v>61</v>
      </c>
      <c r="C59" s="22">
        <v>200000</v>
      </c>
      <c r="D59" s="14"/>
    </row>
    <row r="60" spans="1:4" ht="12.75">
      <c r="A60" s="86" t="s">
        <v>87</v>
      </c>
      <c r="B60" s="1" t="s">
        <v>84</v>
      </c>
      <c r="C60" s="22">
        <v>1107727.35</v>
      </c>
      <c r="D60" s="14"/>
    </row>
    <row r="61" spans="1:4" ht="12.75">
      <c r="A61" s="87" t="s">
        <v>88</v>
      </c>
      <c r="B61" s="1" t="s">
        <v>85</v>
      </c>
      <c r="C61" s="22">
        <v>415164.41</v>
      </c>
      <c r="D61" s="77"/>
    </row>
    <row r="62" spans="1:4" ht="12.75">
      <c r="A62" s="87"/>
      <c r="B62" s="88" t="s">
        <v>119</v>
      </c>
      <c r="C62" s="89">
        <f>SUM(C59:C61)</f>
        <v>1722891.76</v>
      </c>
      <c r="D62" s="14"/>
    </row>
    <row r="63" spans="1:4" ht="12.75">
      <c r="A63" s="87"/>
      <c r="B63" s="1"/>
      <c r="C63" s="22"/>
      <c r="D63" s="14"/>
    </row>
    <row r="64" spans="1:4" ht="12.75">
      <c r="A64" s="86"/>
      <c r="B64" s="75" t="s">
        <v>28</v>
      </c>
      <c r="C64" s="22"/>
      <c r="D64" s="14"/>
    </row>
    <row r="65" spans="1:4" ht="12.75">
      <c r="A65" s="87" t="s">
        <v>120</v>
      </c>
      <c r="B65" s="1" t="s">
        <v>62</v>
      </c>
      <c r="C65" s="22">
        <v>443000</v>
      </c>
      <c r="D65" s="14"/>
    </row>
    <row r="66" spans="1:4" ht="12.75">
      <c r="A66" s="86" t="s">
        <v>120</v>
      </c>
      <c r="B66" s="42" t="s">
        <v>63</v>
      </c>
      <c r="C66" s="43">
        <v>459000</v>
      </c>
      <c r="D66" s="14"/>
    </row>
    <row r="67" spans="1:4" ht="12.75">
      <c r="A67" s="87" t="s">
        <v>121</v>
      </c>
      <c r="B67" s="1" t="s">
        <v>64</v>
      </c>
      <c r="C67" s="22">
        <v>225000</v>
      </c>
      <c r="D67" s="14"/>
    </row>
    <row r="68" spans="1:4" ht="12.75">
      <c r="A68" s="86" t="s">
        <v>86</v>
      </c>
      <c r="B68" s="1" t="s">
        <v>65</v>
      </c>
      <c r="C68" s="22">
        <v>358000</v>
      </c>
      <c r="D68" s="14"/>
    </row>
    <row r="69" spans="1:4" ht="12.75">
      <c r="A69" s="90" t="s">
        <v>122</v>
      </c>
      <c r="B69" s="91" t="s">
        <v>66</v>
      </c>
      <c r="C69" s="92">
        <v>0</v>
      </c>
      <c r="D69" s="77"/>
    </row>
    <row r="70" spans="1:4" ht="12.75">
      <c r="A70" s="86" t="s">
        <v>122</v>
      </c>
      <c r="B70" s="1" t="s">
        <v>67</v>
      </c>
      <c r="C70" s="22">
        <v>30250</v>
      </c>
      <c r="D70" s="14"/>
    </row>
    <row r="71" spans="1:4" ht="12.75">
      <c r="A71" s="87" t="s">
        <v>122</v>
      </c>
      <c r="B71" s="1" t="s">
        <v>69</v>
      </c>
      <c r="C71" s="22">
        <v>265000</v>
      </c>
      <c r="D71" s="14"/>
    </row>
    <row r="72" spans="1:4" ht="12.75">
      <c r="A72" s="86" t="s">
        <v>123</v>
      </c>
      <c r="B72" s="1" t="s">
        <v>68</v>
      </c>
      <c r="C72" s="22">
        <v>127000</v>
      </c>
      <c r="D72" s="14"/>
    </row>
    <row r="73" spans="1:4" ht="12.75">
      <c r="A73" s="87" t="s">
        <v>124</v>
      </c>
      <c r="B73" s="1" t="s">
        <v>70</v>
      </c>
      <c r="C73" s="22">
        <v>25000</v>
      </c>
      <c r="D73" s="14"/>
    </row>
    <row r="74" spans="1:4" ht="12.75">
      <c r="A74" s="86" t="s">
        <v>124</v>
      </c>
      <c r="B74" s="1" t="s">
        <v>71</v>
      </c>
      <c r="C74" s="22">
        <v>49000</v>
      </c>
      <c r="D74" s="77"/>
    </row>
    <row r="75" spans="1:4" ht="12.75">
      <c r="A75" s="87"/>
      <c r="B75" s="88" t="s">
        <v>119</v>
      </c>
      <c r="C75" s="89">
        <f>SUM(C65:C74)</f>
        <v>1981250</v>
      </c>
      <c r="D75" s="77"/>
    </row>
    <row r="76" spans="1:4" ht="12.75">
      <c r="A76" s="87"/>
      <c r="B76" s="1"/>
      <c r="C76" s="22"/>
      <c r="D76" s="77"/>
    </row>
    <row r="77" spans="1:4" ht="12.75">
      <c r="A77" s="87"/>
      <c r="B77" s="75" t="s">
        <v>48</v>
      </c>
      <c r="C77" s="22"/>
      <c r="D77" s="77"/>
    </row>
    <row r="78" spans="1:4" ht="12.75">
      <c r="A78" s="87" t="s">
        <v>121</v>
      </c>
      <c r="B78" s="1" t="s">
        <v>89</v>
      </c>
      <c r="C78" s="22">
        <v>274040</v>
      </c>
      <c r="D78" s="77"/>
    </row>
    <row r="79" spans="1:4" ht="12.75">
      <c r="A79" s="87" t="s">
        <v>121</v>
      </c>
      <c r="B79" s="1" t="s">
        <v>111</v>
      </c>
      <c r="C79" s="22">
        <v>11811000</v>
      </c>
      <c r="D79" s="14" t="s">
        <v>112</v>
      </c>
    </row>
    <row r="80" spans="1:4" ht="12.75">
      <c r="A80" s="87"/>
      <c r="B80" s="88" t="s">
        <v>119</v>
      </c>
      <c r="C80" s="89">
        <f>SUM(C78:C79)</f>
        <v>12085040</v>
      </c>
      <c r="D80" s="77"/>
    </row>
    <row r="81" spans="1:4" ht="12.75">
      <c r="A81" s="87"/>
      <c r="B81" s="1"/>
      <c r="C81" s="22"/>
      <c r="D81" s="77"/>
    </row>
    <row r="82" spans="1:4" ht="12.75">
      <c r="A82" s="87"/>
      <c r="B82" s="75" t="s">
        <v>91</v>
      </c>
      <c r="C82" s="22"/>
      <c r="D82" s="77"/>
    </row>
    <row r="83" spans="1:4" ht="12.75">
      <c r="A83" s="87" t="s">
        <v>125</v>
      </c>
      <c r="B83" s="1" t="s">
        <v>126</v>
      </c>
      <c r="C83" s="22">
        <v>188941</v>
      </c>
      <c r="D83" s="77"/>
    </row>
    <row r="84" spans="1:4" ht="12.75">
      <c r="A84" s="87" t="s">
        <v>125</v>
      </c>
      <c r="B84" s="1" t="s">
        <v>127</v>
      </c>
      <c r="C84" s="22">
        <v>172758.52</v>
      </c>
      <c r="D84" s="77"/>
    </row>
    <row r="85" spans="1:4" ht="12.75">
      <c r="A85" s="87" t="s">
        <v>101</v>
      </c>
      <c r="B85" s="1" t="s">
        <v>92</v>
      </c>
      <c r="C85" s="22">
        <v>20000</v>
      </c>
      <c r="D85" s="77"/>
    </row>
    <row r="86" spans="1:4" ht="12.75">
      <c r="A86" s="87" t="s">
        <v>101</v>
      </c>
      <c r="B86" s="1" t="s">
        <v>93</v>
      </c>
      <c r="C86" s="22">
        <v>500000</v>
      </c>
      <c r="D86" s="77"/>
    </row>
    <row r="87" spans="1:4" ht="12.75">
      <c r="A87" s="87"/>
      <c r="B87" s="88" t="s">
        <v>119</v>
      </c>
      <c r="C87" s="89">
        <f>SUM(C83:C86)</f>
        <v>881699.52</v>
      </c>
      <c r="D87" s="14"/>
    </row>
    <row r="88" spans="1:4" ht="12.75">
      <c r="A88" s="87"/>
      <c r="B88" s="1"/>
      <c r="C88" s="22"/>
      <c r="D88" s="14"/>
    </row>
    <row r="89" spans="1:4" ht="12.75">
      <c r="A89" s="86"/>
      <c r="B89" s="75" t="s">
        <v>45</v>
      </c>
      <c r="C89" s="22"/>
      <c r="D89" s="14"/>
    </row>
    <row r="90" spans="1:4" ht="12.75">
      <c r="A90" s="86" t="s">
        <v>128</v>
      </c>
      <c r="B90" s="1" t="s">
        <v>72</v>
      </c>
      <c r="C90" s="22">
        <v>232199</v>
      </c>
      <c r="D90" s="14"/>
    </row>
    <row r="91" spans="1:4" ht="12.75">
      <c r="A91" s="86" t="s">
        <v>128</v>
      </c>
      <c r="B91" s="1" t="s">
        <v>73</v>
      </c>
      <c r="C91" s="22">
        <v>1100309.81</v>
      </c>
      <c r="D91" s="14"/>
    </row>
    <row r="92" spans="1:4" ht="12.75">
      <c r="A92" s="86" t="s">
        <v>128</v>
      </c>
      <c r="B92" s="1" t="s">
        <v>74</v>
      </c>
      <c r="C92" s="22">
        <v>48525.57</v>
      </c>
      <c r="D92" s="14"/>
    </row>
    <row r="93" spans="1:4" ht="12.75">
      <c r="A93" s="86" t="s">
        <v>121</v>
      </c>
      <c r="B93" s="1" t="s">
        <v>75</v>
      </c>
      <c r="C93" s="22">
        <v>230668</v>
      </c>
      <c r="D93" s="77"/>
    </row>
    <row r="94" spans="1:4" ht="12.75">
      <c r="A94" s="86"/>
      <c r="B94" s="88" t="s">
        <v>119</v>
      </c>
      <c r="C94" s="89">
        <f>SUM(C90:C93)</f>
        <v>1611702.3800000001</v>
      </c>
      <c r="D94" s="77"/>
    </row>
    <row r="95" spans="1:4" ht="12.75">
      <c r="A95" s="86"/>
      <c r="B95" s="1"/>
      <c r="C95" s="22"/>
      <c r="D95" s="14"/>
    </row>
    <row r="96" spans="1:4" ht="12.75">
      <c r="A96" s="86"/>
      <c r="B96" s="75" t="s">
        <v>29</v>
      </c>
      <c r="C96" s="22"/>
      <c r="D96" s="14"/>
    </row>
    <row r="97" spans="1:4" ht="12.75">
      <c r="A97" s="87" t="s">
        <v>118</v>
      </c>
      <c r="B97" s="1" t="s">
        <v>30</v>
      </c>
      <c r="C97" s="22">
        <v>6000000</v>
      </c>
      <c r="D97" s="14" t="s">
        <v>76</v>
      </c>
    </row>
    <row r="98" spans="1:4" ht="12.75">
      <c r="A98" s="87" t="s">
        <v>118</v>
      </c>
      <c r="B98" s="76" t="s">
        <v>129</v>
      </c>
      <c r="C98" s="70">
        <v>-4000000</v>
      </c>
      <c r="D98" s="14" t="s">
        <v>77</v>
      </c>
    </row>
    <row r="99" spans="1:4" ht="12.75">
      <c r="A99" s="87" t="s">
        <v>118</v>
      </c>
      <c r="B99" s="1" t="s">
        <v>31</v>
      </c>
      <c r="C99" s="22">
        <v>1700000</v>
      </c>
      <c r="D99" s="14" t="s">
        <v>79</v>
      </c>
    </row>
    <row r="100" spans="1:4" ht="12.75">
      <c r="A100" s="87" t="s">
        <v>118</v>
      </c>
      <c r="B100" s="1" t="s">
        <v>32</v>
      </c>
      <c r="C100" s="22">
        <v>3000000</v>
      </c>
      <c r="D100" s="14"/>
    </row>
    <row r="101" spans="1:4" ht="12.75">
      <c r="A101" s="87" t="s">
        <v>118</v>
      </c>
      <c r="B101" s="1" t="s">
        <v>33</v>
      </c>
      <c r="C101" s="22">
        <v>1000000</v>
      </c>
      <c r="D101" s="51"/>
    </row>
    <row r="102" spans="1:4" ht="12.75">
      <c r="A102" s="87" t="s">
        <v>118</v>
      </c>
      <c r="B102" s="2" t="s">
        <v>47</v>
      </c>
      <c r="C102" s="24">
        <v>7025000</v>
      </c>
      <c r="D102" s="93"/>
    </row>
    <row r="103" spans="1:4" ht="12.75">
      <c r="A103" s="94"/>
      <c r="B103" s="16" t="s">
        <v>78</v>
      </c>
      <c r="C103" s="24"/>
      <c r="D103" s="16"/>
    </row>
    <row r="104" spans="1:4" ht="12.75">
      <c r="A104" s="94"/>
      <c r="B104" s="95" t="s">
        <v>119</v>
      </c>
      <c r="C104" s="96">
        <f>SUM(C97:C103)</f>
        <v>14725000</v>
      </c>
      <c r="D104" s="16"/>
    </row>
    <row r="105" spans="1:4" ht="12.75">
      <c r="A105" s="94"/>
      <c r="B105" s="97"/>
      <c r="C105" s="24"/>
      <c r="D105" s="16"/>
    </row>
    <row r="106" spans="1:4" ht="15.75" thickBot="1">
      <c r="A106" s="98"/>
      <c r="B106" s="99" t="s">
        <v>52</v>
      </c>
      <c r="C106" s="100">
        <f>SUM(C62+C75+C80+C87+C94+C104)</f>
        <v>33007583.66</v>
      </c>
      <c r="D106" s="54"/>
    </row>
    <row r="107" spans="1:4" ht="12.75">
      <c r="A107" s="87"/>
      <c r="B107" s="9"/>
      <c r="C107" s="79"/>
      <c r="D107" s="55"/>
    </row>
    <row r="108" spans="1:5" ht="18.75" customHeight="1">
      <c r="A108" s="101"/>
      <c r="B108" s="19" t="s">
        <v>53</v>
      </c>
      <c r="C108" s="102">
        <f>SUM(C56-C106)</f>
        <v>49245904.59</v>
      </c>
      <c r="D108" s="56"/>
      <c r="E108" s="118"/>
    </row>
    <row r="109" spans="1:4" ht="12.75">
      <c r="A109" s="86"/>
      <c r="B109" s="1" t="s">
        <v>29</v>
      </c>
      <c r="C109" s="44"/>
      <c r="D109" s="56"/>
    </row>
    <row r="110" spans="1:4" ht="12.75">
      <c r="A110" s="87" t="s">
        <v>118</v>
      </c>
      <c r="B110" s="1" t="s">
        <v>80</v>
      </c>
      <c r="C110" s="22">
        <v>200000</v>
      </c>
      <c r="D110" s="56" t="s">
        <v>76</v>
      </c>
    </row>
    <row r="111" spans="1:4" ht="12.75">
      <c r="A111" s="87" t="s">
        <v>118</v>
      </c>
      <c r="B111" s="1" t="s">
        <v>81</v>
      </c>
      <c r="C111" s="22">
        <v>100000</v>
      </c>
      <c r="D111" s="56" t="s">
        <v>77</v>
      </c>
    </row>
    <row r="112" spans="1:4" ht="12.75">
      <c r="A112" s="87" t="s">
        <v>118</v>
      </c>
      <c r="B112" s="1" t="s">
        <v>82</v>
      </c>
      <c r="C112" s="22">
        <v>100000</v>
      </c>
      <c r="D112" s="56"/>
    </row>
    <row r="113" spans="1:4" ht="12.75">
      <c r="A113" s="87" t="s">
        <v>118</v>
      </c>
      <c r="B113" s="1" t="s">
        <v>83</v>
      </c>
      <c r="C113" s="22">
        <v>100000</v>
      </c>
      <c r="D113" s="56"/>
    </row>
    <row r="114" spans="1:4" ht="12.75">
      <c r="A114" s="86"/>
      <c r="B114" s="88"/>
      <c r="C114" s="89"/>
      <c r="D114" s="56"/>
    </row>
    <row r="115" spans="1:5" ht="18.75">
      <c r="A115" s="103" t="s">
        <v>130</v>
      </c>
      <c r="B115" s="104" t="s">
        <v>54</v>
      </c>
      <c r="C115" s="80">
        <f>SUM(C108-C110-C111-C112-C113)</f>
        <v>48745904.59</v>
      </c>
      <c r="D115" s="56"/>
      <c r="E115" s="118"/>
    </row>
    <row r="116" spans="1:4" ht="12.75">
      <c r="A116" s="101"/>
      <c r="B116" s="31" t="s">
        <v>90</v>
      </c>
      <c r="C116" s="22"/>
      <c r="D116" s="56"/>
    </row>
    <row r="117" spans="1:4" ht="12.75">
      <c r="A117" s="90" t="s">
        <v>122</v>
      </c>
      <c r="B117" s="91" t="s">
        <v>131</v>
      </c>
      <c r="C117" s="92">
        <v>1897000</v>
      </c>
      <c r="D117" s="77"/>
    </row>
    <row r="118" spans="1:4" ht="12.75">
      <c r="A118" s="86" t="s">
        <v>132</v>
      </c>
      <c r="B118" s="1" t="s">
        <v>94</v>
      </c>
      <c r="C118" s="22">
        <v>0</v>
      </c>
      <c r="D118" s="56"/>
    </row>
    <row r="119" spans="1:4" ht="12.75">
      <c r="A119" s="86" t="s">
        <v>88</v>
      </c>
      <c r="B119" s="1" t="s">
        <v>95</v>
      </c>
      <c r="C119" s="22">
        <v>500000</v>
      </c>
      <c r="D119" s="56"/>
    </row>
    <row r="120" spans="1:4" ht="12.75">
      <c r="A120" s="86" t="s">
        <v>121</v>
      </c>
      <c r="B120" s="1" t="s">
        <v>96</v>
      </c>
      <c r="C120" s="44">
        <v>2900000</v>
      </c>
      <c r="D120" s="57"/>
    </row>
    <row r="121" spans="1:4" ht="12.75">
      <c r="A121" s="86" t="s">
        <v>121</v>
      </c>
      <c r="B121" s="1" t="s">
        <v>97</v>
      </c>
      <c r="C121" s="22">
        <v>100000</v>
      </c>
      <c r="D121" s="14"/>
    </row>
    <row r="122" spans="1:4" ht="12.75">
      <c r="A122" s="86" t="s">
        <v>123</v>
      </c>
      <c r="B122" s="1" t="s">
        <v>98</v>
      </c>
      <c r="C122" s="22">
        <v>2400000</v>
      </c>
      <c r="D122" s="14"/>
    </row>
    <row r="123" spans="1:4" ht="12.75">
      <c r="A123" s="86"/>
      <c r="B123" s="84" t="s">
        <v>99</v>
      </c>
      <c r="C123" s="81">
        <v>0</v>
      </c>
      <c r="D123" s="105" t="s">
        <v>116</v>
      </c>
    </row>
    <row r="124" spans="1:4" ht="12.75">
      <c r="A124" s="86"/>
      <c r="B124" s="85" t="s">
        <v>100</v>
      </c>
      <c r="C124" s="81">
        <v>0</v>
      </c>
      <c r="D124" s="105" t="s">
        <v>117</v>
      </c>
    </row>
    <row r="125" spans="1:4" ht="12.75">
      <c r="A125" s="86" t="s">
        <v>120</v>
      </c>
      <c r="B125" s="1" t="s">
        <v>133</v>
      </c>
      <c r="C125" s="22">
        <v>1000000</v>
      </c>
      <c r="D125" s="14"/>
    </row>
    <row r="126" spans="1:4" ht="12.75">
      <c r="A126" s="86" t="s">
        <v>122</v>
      </c>
      <c r="B126" s="1" t="s">
        <v>134</v>
      </c>
      <c r="C126" s="22">
        <v>17874000</v>
      </c>
      <c r="D126" s="14" t="s">
        <v>135</v>
      </c>
    </row>
    <row r="127" spans="1:4" ht="12.75">
      <c r="A127" s="86" t="s">
        <v>124</v>
      </c>
      <c r="B127" s="1" t="s">
        <v>102</v>
      </c>
      <c r="C127" s="22">
        <v>292000</v>
      </c>
      <c r="D127" s="14"/>
    </row>
    <row r="128" spans="1:4" ht="12.75">
      <c r="A128" s="106" t="s">
        <v>136</v>
      </c>
      <c r="B128" s="1" t="s">
        <v>137</v>
      </c>
      <c r="C128" s="22">
        <v>157000</v>
      </c>
      <c r="D128" s="14"/>
    </row>
    <row r="129" spans="1:4" ht="12.75">
      <c r="A129" s="106" t="s">
        <v>122</v>
      </c>
      <c r="B129" s="1" t="s">
        <v>138</v>
      </c>
      <c r="C129" s="22">
        <v>581000</v>
      </c>
      <c r="D129" s="14"/>
    </row>
    <row r="130" spans="1:4" ht="12.75">
      <c r="A130" s="106" t="s">
        <v>139</v>
      </c>
      <c r="B130" s="1" t="s">
        <v>140</v>
      </c>
      <c r="C130" s="22">
        <v>169000</v>
      </c>
      <c r="D130" s="14"/>
    </row>
    <row r="131" spans="1:4" ht="12.75">
      <c r="A131" s="106" t="s">
        <v>141</v>
      </c>
      <c r="B131" s="1" t="s">
        <v>142</v>
      </c>
      <c r="C131" s="22">
        <v>545000</v>
      </c>
      <c r="D131" s="14"/>
    </row>
    <row r="132" spans="1:4" ht="12.75">
      <c r="A132" s="86" t="s">
        <v>143</v>
      </c>
      <c r="B132" s="1" t="s">
        <v>110</v>
      </c>
      <c r="C132" s="72">
        <v>2100000</v>
      </c>
      <c r="D132" s="14" t="s">
        <v>144</v>
      </c>
    </row>
    <row r="133" spans="1:4" ht="12.75">
      <c r="A133" s="86" t="s">
        <v>122</v>
      </c>
      <c r="B133" s="1" t="s">
        <v>103</v>
      </c>
      <c r="C133" s="22">
        <v>2362000</v>
      </c>
      <c r="D133" s="14"/>
    </row>
    <row r="134" spans="1:4" ht="12.75">
      <c r="A134" s="86" t="s">
        <v>143</v>
      </c>
      <c r="B134" s="1" t="s">
        <v>104</v>
      </c>
      <c r="C134" s="44">
        <v>695000</v>
      </c>
      <c r="D134" s="14"/>
    </row>
    <row r="135" spans="1:4" ht="12.75">
      <c r="A135" s="86" t="s">
        <v>139</v>
      </c>
      <c r="B135" s="1" t="s">
        <v>105</v>
      </c>
      <c r="C135" s="22">
        <v>0</v>
      </c>
      <c r="D135" s="14"/>
    </row>
    <row r="136" spans="1:4" ht="12.75">
      <c r="A136" s="86" t="s">
        <v>145</v>
      </c>
      <c r="B136" s="1" t="s">
        <v>106</v>
      </c>
      <c r="C136" s="22">
        <v>1000000</v>
      </c>
      <c r="D136" s="14"/>
    </row>
    <row r="137" spans="1:4" ht="14.25" customHeight="1">
      <c r="A137" s="86" t="s">
        <v>122</v>
      </c>
      <c r="B137" s="1" t="s">
        <v>107</v>
      </c>
      <c r="C137" s="72">
        <v>1100000</v>
      </c>
      <c r="D137" s="77"/>
    </row>
    <row r="138" spans="1:4" ht="12.75">
      <c r="A138" s="86" t="s">
        <v>122</v>
      </c>
      <c r="B138" s="1" t="s">
        <v>108</v>
      </c>
      <c r="C138" s="22">
        <v>2500000</v>
      </c>
      <c r="D138" s="14"/>
    </row>
    <row r="139" spans="1:4" ht="12.75">
      <c r="A139" s="86" t="s">
        <v>122</v>
      </c>
      <c r="B139" s="1" t="s">
        <v>109</v>
      </c>
      <c r="C139" s="22">
        <v>370000</v>
      </c>
      <c r="D139" s="14"/>
    </row>
    <row r="140" spans="1:4" ht="12.75">
      <c r="A140" s="86" t="s">
        <v>121</v>
      </c>
      <c r="B140" s="1" t="s">
        <v>113</v>
      </c>
      <c r="C140" s="22">
        <v>4500000</v>
      </c>
      <c r="D140" s="14" t="s">
        <v>114</v>
      </c>
    </row>
    <row r="141" spans="1:4" ht="12.75">
      <c r="A141" s="86"/>
      <c r="B141" s="107" t="s">
        <v>146</v>
      </c>
      <c r="C141" s="22"/>
      <c r="D141" s="14"/>
    </row>
    <row r="142" spans="1:4" ht="12.75">
      <c r="A142" s="86" t="s">
        <v>141</v>
      </c>
      <c r="B142" s="1" t="s">
        <v>147</v>
      </c>
      <c r="C142" s="22">
        <v>2742000</v>
      </c>
      <c r="D142" s="14"/>
    </row>
    <row r="143" spans="1:4" ht="12.75">
      <c r="A143" s="86" t="s">
        <v>141</v>
      </c>
      <c r="B143" s="1" t="s">
        <v>148</v>
      </c>
      <c r="C143" s="22">
        <v>2000000</v>
      </c>
      <c r="D143" s="14"/>
    </row>
    <row r="144" spans="1:4" ht="12.75">
      <c r="A144" s="86" t="s">
        <v>141</v>
      </c>
      <c r="B144" s="1" t="s">
        <v>149</v>
      </c>
      <c r="C144" s="22">
        <v>250000</v>
      </c>
      <c r="D144" s="14"/>
    </row>
    <row r="145" spans="1:4" ht="12.75">
      <c r="A145" s="86" t="s">
        <v>150</v>
      </c>
      <c r="B145" s="1" t="s">
        <v>151</v>
      </c>
      <c r="C145" s="22">
        <v>200000</v>
      </c>
      <c r="D145" s="14"/>
    </row>
    <row r="146" spans="1:4" ht="12.75">
      <c r="A146" s="108" t="s">
        <v>150</v>
      </c>
      <c r="B146" s="78" t="s">
        <v>152</v>
      </c>
      <c r="C146" s="72">
        <v>100000</v>
      </c>
      <c r="D146" s="14"/>
    </row>
    <row r="147" spans="1:4" ht="12.75">
      <c r="A147" s="108" t="s">
        <v>141</v>
      </c>
      <c r="B147" s="78" t="s">
        <v>153</v>
      </c>
      <c r="C147" s="72">
        <v>200000</v>
      </c>
      <c r="D147" s="14"/>
    </row>
    <row r="148" spans="1:4" ht="12.75">
      <c r="A148" s="108" t="s">
        <v>141</v>
      </c>
      <c r="B148" s="78" t="s">
        <v>154</v>
      </c>
      <c r="C148" s="72">
        <v>100000</v>
      </c>
      <c r="D148" s="14"/>
    </row>
    <row r="149" spans="1:4" ht="12.75">
      <c r="A149" s="108" t="s">
        <v>141</v>
      </c>
      <c r="B149" s="78" t="s">
        <v>155</v>
      </c>
      <c r="C149" s="72">
        <v>100000</v>
      </c>
      <c r="D149" s="14"/>
    </row>
    <row r="150" spans="1:4" ht="12.75">
      <c r="A150" s="108"/>
      <c r="B150" s="78"/>
      <c r="C150" s="72"/>
      <c r="D150" s="14"/>
    </row>
    <row r="151" spans="1:4" ht="15">
      <c r="A151" s="86"/>
      <c r="B151" s="109" t="s">
        <v>156</v>
      </c>
      <c r="C151" s="110">
        <f>SUM(C117:C149)</f>
        <v>48734000</v>
      </c>
      <c r="D151" s="14"/>
    </row>
    <row r="152" spans="1:4" ht="12.75">
      <c r="A152" s="86"/>
      <c r="B152" s="78"/>
      <c r="C152" s="83"/>
      <c r="D152" s="14"/>
    </row>
    <row r="153" spans="1:5" ht="12.75">
      <c r="A153" s="86" t="s">
        <v>118</v>
      </c>
      <c r="B153" s="111" t="s">
        <v>157</v>
      </c>
      <c r="C153" s="82">
        <f>SUM(C115-C151)</f>
        <v>11904.590000003576</v>
      </c>
      <c r="D153" s="112"/>
      <c r="E153" s="118"/>
    </row>
    <row r="154" spans="1:4" ht="13.5" thickBot="1">
      <c r="A154" s="86"/>
      <c r="B154" s="58"/>
      <c r="C154" s="59"/>
      <c r="D154" s="113"/>
    </row>
    <row r="155" ht="12.75">
      <c r="A155" s="114"/>
    </row>
    <row r="156" spans="1:3" ht="12.75">
      <c r="A156" s="115"/>
      <c r="B156" s="71" t="s">
        <v>115</v>
      </c>
      <c r="C156" s="25"/>
    </row>
    <row r="157" spans="1:3" ht="12.75">
      <c r="A157" s="115"/>
      <c r="B157" s="3" t="s">
        <v>158</v>
      </c>
      <c r="C157" s="25"/>
    </row>
  </sheetData>
  <sheetProtection/>
  <mergeCells count="2">
    <mergeCell ref="A6:B6"/>
    <mergeCell ref="A56:B5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8" r:id="rId1"/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2014-01-30T13:09:49Z</cp:lastPrinted>
  <dcterms:created xsi:type="dcterms:W3CDTF">1997-01-24T11:07:25Z</dcterms:created>
  <dcterms:modified xsi:type="dcterms:W3CDTF">2014-05-28T06:58:05Z</dcterms:modified>
  <cp:category/>
  <cp:version/>
  <cp:contentType/>
  <cp:contentStatus/>
</cp:coreProperties>
</file>