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rozbor k předložení" sheetId="1" r:id="rId1"/>
    <sheet name="List1-s pom.součty" sheetId="2" r:id="rId2"/>
    <sheet name="List2" sheetId="3" r:id="rId3"/>
    <sheet name="List3" sheetId="4" r:id="rId4"/>
  </sheets>
  <definedNames>
    <definedName name="_xlnm.Print_Area" localSheetId="1">'List1-s pom.součty'!$A$1:$E$767</definedName>
    <definedName name="_xlnm.Print_Area" localSheetId="0">'rozbor k předložení'!$A$1:$E$811</definedName>
  </definedNames>
  <calcPr fullCalcOnLoad="1"/>
</workbook>
</file>

<file path=xl/sharedStrings.xml><?xml version="1.0" encoding="utf-8"?>
<sst xmlns="http://schemas.openxmlformats.org/spreadsheetml/2006/main" count="1771" uniqueCount="767">
  <si>
    <t>PŘÍJMY, VÝDAJE, FINANCOVÁNÍ A JEJICH KONSOLIDACE</t>
  </si>
  <si>
    <t>TEXT</t>
  </si>
  <si>
    <t>ROZPOČET</t>
  </si>
  <si>
    <t>UPRAVENÝ</t>
  </si>
  <si>
    <t>SKUTEČNOST</t>
  </si>
  <si>
    <t>v Kč</t>
  </si>
  <si>
    <t>třída 1 - daňové příjmy</t>
  </si>
  <si>
    <t>třída 2 - nedaňové příjmy</t>
  </si>
  <si>
    <t>třída 3 - kapitálové příjmy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</si>
  <si>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</si>
  <si>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</si>
  <si>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</si>
  <si>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</si>
  <si>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</si>
  <si>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</si>
  <si>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</si>
  <si>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</si>
  <si>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</si>
  <si>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</si>
  <si>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(v 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</si>
  <si>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</si>
  <si>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</si>
  <si>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</si>
  <si>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</si>
  <si>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</si>
  <si>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</si>
  <si>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</si>
  <si>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</si>
  <si>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</si>
  <si>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</si>
  <si>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</si>
  <si>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Správní poplatky</t>
  </si>
  <si>
    <t>Daň z nemovitostí</t>
  </si>
  <si>
    <t>Daňové příjmy celkem</t>
  </si>
  <si>
    <t>Nedaňové příjmy:</t>
  </si>
  <si>
    <t>Daňové příjmy:</t>
  </si>
  <si>
    <t>Pěstební činnost - příjmy z prodeje dřeva</t>
  </si>
  <si>
    <t>Předškolní zařízení</t>
  </si>
  <si>
    <t>Základní školy</t>
  </si>
  <si>
    <t>Zájmová činnost v kultuře</t>
  </si>
  <si>
    <t>Využití volného času dětí a mládeže</t>
  </si>
  <si>
    <t>Bytové hospodářství</t>
  </si>
  <si>
    <t>Prevence vzniku odpadů</t>
  </si>
  <si>
    <t>Činnost místní správy</t>
  </si>
  <si>
    <t>Ostatní činnosti j.n.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</si>
  <si>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</si>
  <si>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</si>
  <si>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</si>
  <si>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</si>
  <si>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</si>
  <si>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Celkem příjmy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</si>
  <si>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</si>
  <si>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</si>
  <si>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</si>
  <si>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</si>
  <si>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</si>
  <si>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</si>
  <si>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Prevence znečišťování vody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</si>
  <si>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</si>
  <si>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</si>
  <si>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</si>
  <si>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</si>
  <si>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</si>
  <si>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</si>
  <si>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</si>
  <si>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</si>
  <si>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</si>
  <si>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</si>
  <si>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Komunální služby a úz.rozvoj jn.n.</t>
  </si>
  <si>
    <t>Sběr a svoz komunálních odpadů</t>
  </si>
  <si>
    <t>Ostatní nakládání s odpady</t>
  </si>
  <si>
    <t>Monitoring půdy a podzemní vody</t>
  </si>
  <si>
    <t>Chráněné části přírody</t>
  </si>
  <si>
    <t>Péče o vzhled obcí a veřejnou zeleň</t>
  </si>
  <si>
    <t>Ostatní ekologické záležitosti</t>
  </si>
  <si>
    <t>Ochrana obyvatelstva</t>
  </si>
  <si>
    <t>Bezpečnost a veřejný pořádek</t>
  </si>
  <si>
    <t>Požární ochrana - dobrovolná část</t>
  </si>
  <si>
    <t>Zastupitelstva obcí</t>
  </si>
  <si>
    <t>Obecné příjmy a výdaje z finančních operací</t>
  </si>
  <si>
    <t>Pojištění funkčně nespecifikované</t>
  </si>
  <si>
    <t>Ostatní finanční operace</t>
  </si>
  <si>
    <t>DRUH VÝDAJE</t>
  </si>
  <si>
    <t>´  - konsolidace</t>
  </si>
  <si>
    <t>Změna stavu krátk.prostředků na bank.účtech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</si>
  <si>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</si>
  <si>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</si>
  <si>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</si>
  <si>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</si>
  <si>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</si>
  <si>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</si>
  <si>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</si>
  <si>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</si>
  <si>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</si>
  <si>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</si>
  <si>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</si>
  <si>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</si>
  <si>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</si>
  <si>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</si>
  <si>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Celospolečenské funkce lesů</t>
  </si>
  <si>
    <t>Ostatní speciální zdravotnická péče</t>
  </si>
  <si>
    <t>Neinv.přijaté transfery ze SR v rámci SDV</t>
  </si>
  <si>
    <t>Přijaté transfery:</t>
  </si>
  <si>
    <t>Přijaté  transfery celkem</t>
  </si>
  <si>
    <t>Vnitřní obchod</t>
  </si>
  <si>
    <t>Denní stacionáře a centra denních služeb</t>
  </si>
  <si>
    <t xml:space="preserve"> </t>
  </si>
  <si>
    <t>Využívání a zneškodňování komunálních odpadů</t>
  </si>
  <si>
    <t>ve školách - převádějí se na účet fondu pronajatý  majetek a do rozpočtu výdajů se zařazují až při následném čerpání těchto prostředků</t>
  </si>
  <si>
    <t>jednotlivými zařízeními. Další příjmy, které ovlivňují % plnění rozpočtu, jsou přijaté sankční platby, pojist.plnění, neinv.dary a jiné příjmy, které</t>
  </si>
  <si>
    <t>nelze předem naplánovat. Tyto příjmy je možné, v některých případech i povinné (např. ochrana životního prostředí) zařazovat v průběhu</t>
  </si>
  <si>
    <t xml:space="preserve">roku do rozpočtu upraveného a použít na financování nutných výdajů. </t>
  </si>
  <si>
    <t>Ostatní odvody z vybraných činností a služeb j.n.</t>
  </si>
  <si>
    <t>Provoz veřejné silniční dopravy-dopravní obslužnost</t>
  </si>
  <si>
    <t>Školní stravování</t>
  </si>
  <si>
    <t>Komunální služby a úz.rozvoj j.n.</t>
  </si>
  <si>
    <t xml:space="preserve">Ostatní činnosti j.n. </t>
  </si>
  <si>
    <t>Úpravy drobných vodních toků</t>
  </si>
  <si>
    <t>Ostatní záležitosti bezpečnosti, veř.pořádku…</t>
  </si>
  <si>
    <t>% ROZPOČTU</t>
  </si>
  <si>
    <t>UPRAVENÉHO</t>
  </si>
  <si>
    <t>v.Kč</t>
  </si>
  <si>
    <t>-</t>
  </si>
  <si>
    <t>Ostatní převody z vlastních fondů</t>
  </si>
  <si>
    <t>přijaté dotace a převody po konsolidaci celkem</t>
  </si>
  <si>
    <t>Základní umělecké školy</t>
  </si>
  <si>
    <t>Monitoring nakládání s odpady</t>
  </si>
  <si>
    <t>Ostatní služby a činnosti v obl.soc.péče</t>
  </si>
  <si>
    <t>Čerpání úvěru - Dyje II.</t>
  </si>
  <si>
    <t>Poplatek za znečišťování ovzduší</t>
  </si>
  <si>
    <t>Poplatky za odnětí pozemků plnění funkcí lesa</t>
  </si>
  <si>
    <t>Zdravotnická záchranná služba-příjmy z pronájmu</t>
  </si>
  <si>
    <t>Pohřebnictví - pronájem hrob.míst</t>
  </si>
  <si>
    <t>Prevence vzniku odpadů /zpětný odběr el.zařízení/</t>
  </si>
  <si>
    <t>Ost.služby a činnosti v oblasti soc.péče-nájemné KD</t>
  </si>
  <si>
    <t>Azyl.domy,nízkoprahová centra…nájemné,ost.</t>
  </si>
  <si>
    <t>Vydavatelská činnost</t>
  </si>
  <si>
    <t>Činnosti registrovaných církví a náb.společností</t>
  </si>
  <si>
    <t>Odborné sociální poradenství</t>
  </si>
  <si>
    <t>Operace z pen.účtů organizace nemajících charakter příjmů a výdajů vládního sektoru</t>
  </si>
  <si>
    <t>Ostatní soc.péče a pomoc dětem a ml.-vrácené vymož.výž.</t>
  </si>
  <si>
    <t xml:space="preserve">      - konsolidace</t>
  </si>
  <si>
    <t xml:space="preserve">      -konsolidace</t>
  </si>
  <si>
    <t xml:space="preserve">Domovy-penziony pro matky s dětmi </t>
  </si>
  <si>
    <t>Osobní asist.,peč.služba a podpora samost. bydlení</t>
  </si>
  <si>
    <t>Ostatní záležitosti soc.věcí a politiky zaměstnanosti</t>
  </si>
  <si>
    <t>Převody vlastním fondům v rozpočtech úz.úrovně</t>
  </si>
  <si>
    <t>Rozpočet hospodaření města Velké Meziříčí na rok 2013 byl zastupitelstvem města schválen 19.12.2012.</t>
  </si>
  <si>
    <t>třída 4 - přijaté transfery</t>
  </si>
  <si>
    <t xml:space="preserve">          =transfery po konsolidaci</t>
  </si>
  <si>
    <t>Odvod z loterií a podobných her kromě z VHP</t>
  </si>
  <si>
    <t>Příjmy za zkoušky z odb.způsobilosti od žadatelů o ŘO</t>
  </si>
  <si>
    <t>Odvody z výherních hracích přístrojů</t>
  </si>
  <si>
    <t>Nízkoprahová zařízení pro děti a mládež</t>
  </si>
  <si>
    <t>Prodej pozemků a ost.hm.majetku</t>
  </si>
  <si>
    <t>Investiční přijaté transfery od krajů</t>
  </si>
  <si>
    <t>Prodej ostatního hm.majetku-dvougaráž</t>
  </si>
  <si>
    <t>Speciální základní školy</t>
  </si>
  <si>
    <t>Gymnázia</t>
  </si>
  <si>
    <t>Střední odborné školy</t>
  </si>
  <si>
    <t>Hudební činnost</t>
  </si>
  <si>
    <t>Pořízení, zachování hodnot míst.,nár. a kult.povědomí</t>
  </si>
  <si>
    <t>Zdravotnická záchranná služba</t>
  </si>
  <si>
    <t xml:space="preserve">Pomoc zdravotně postiženým </t>
  </si>
  <si>
    <t>Územní plánování</t>
  </si>
  <si>
    <t>Ostatní činnosti k ochraně přírody</t>
  </si>
  <si>
    <t>Ostatní činnosti související se službami pro obyvatelstvo</t>
  </si>
  <si>
    <t>Volba prezidenta republiky</t>
  </si>
  <si>
    <t>x</t>
  </si>
  <si>
    <t>v tom: stavební</t>
  </si>
  <si>
    <t xml:space="preserve">          tombola</t>
  </si>
  <si>
    <t xml:space="preserve">          matrika</t>
  </si>
  <si>
    <t xml:space="preserve">          evidence obyvatel</t>
  </si>
  <si>
    <t xml:space="preserve">          živnost</t>
  </si>
  <si>
    <t xml:space="preserve">          evidence zemědělců</t>
  </si>
  <si>
    <t xml:space="preserve">          vodní hospodářství</t>
  </si>
  <si>
    <t xml:space="preserve">          dopravní</t>
  </si>
  <si>
    <t xml:space="preserve">          pasy, OP</t>
  </si>
  <si>
    <t xml:space="preserve">          lovecké lístky</t>
  </si>
  <si>
    <t xml:space="preserve">          rybářské lístky</t>
  </si>
  <si>
    <t xml:space="preserve">          licence OLH - ŽP</t>
  </si>
  <si>
    <t xml:space="preserve">          výstup z ISVS</t>
  </si>
  <si>
    <t xml:space="preserve">          kopírování ze spisu</t>
  </si>
  <si>
    <t xml:space="preserve">          potvrzení o bezdlužnosti</t>
  </si>
  <si>
    <t xml:space="preserve">                           - pronájem lesů</t>
  </si>
  <si>
    <t>Ostatní záležitosti les.hospodářství-přijaté sankční platby</t>
  </si>
  <si>
    <t>Ostatní záležitosti těž.průmyslu-příjmy z úhrad dob.prostoru</t>
  </si>
  <si>
    <t>Vnitřní obchod - příjmy z prodeje zboží IC</t>
  </si>
  <si>
    <t xml:space="preserve">                        - prodej známek</t>
  </si>
  <si>
    <t>Ostatní záležitosti v dopravě-přij.sankční platby+nákl.řízení</t>
  </si>
  <si>
    <t>Odvádění a čišť.odp.vod-souč. při pov.řízení pro přípojky</t>
  </si>
  <si>
    <t>Ostatní správa ve vodním hospodářství-přijaté sankční platby</t>
  </si>
  <si>
    <t>Předškolní zařízení-příjmy z pronájmu</t>
  </si>
  <si>
    <t>Základní školy - příjmy z pronájmu ost.nemovitostí</t>
  </si>
  <si>
    <t>Ostatní záležitosti kultury-kostelní věž</t>
  </si>
  <si>
    <t xml:space="preserve">          -JC-příjmy z pronájmu</t>
  </si>
  <si>
    <t>Ostatní záležitosti kultury…- vodné,stočné (atrakce pouť)</t>
  </si>
  <si>
    <t xml:space="preserve">          -svatební obřady</t>
  </si>
  <si>
    <t xml:space="preserve">          -ples města-přijaté dary</t>
  </si>
  <si>
    <t xml:space="preserve">          -ples města-vstupné, tombola</t>
  </si>
  <si>
    <t>Sport.zařízení v majetku obce-přijatý dar na dopr.hřiště</t>
  </si>
  <si>
    <t>Byt.hospodářství-prodej bytu</t>
  </si>
  <si>
    <t xml:space="preserve">          -přefakturace aj.příjmy</t>
  </si>
  <si>
    <t xml:space="preserve">          -daň z převodu nemovit.</t>
  </si>
  <si>
    <t xml:space="preserve">          -program obnovy venkova</t>
  </si>
  <si>
    <t xml:space="preserve">          -věcná břemena</t>
  </si>
  <si>
    <t xml:space="preserve">          -přepl.plynu (dědictví)</t>
  </si>
  <si>
    <t xml:space="preserve">          -připojení do metropolitní sítě</t>
  </si>
  <si>
    <t xml:space="preserve">          -příjmy z pronájmu pozemků</t>
  </si>
  <si>
    <t xml:space="preserve">          -příjmy z pronájmu nebyt.prostor</t>
  </si>
  <si>
    <t xml:space="preserve">          -příjmy z proná.nebyt.prostor a úhr.složky odpisů TS</t>
  </si>
  <si>
    <t xml:space="preserve">          -kopírování</t>
  </si>
  <si>
    <t xml:space="preserve">          -internet</t>
  </si>
  <si>
    <t>Využ.a zneškod.komun.odpadů /odměna za třídění odpadů/</t>
  </si>
  <si>
    <t>Péče o vzhled obcí a veř.zeleň-dekorace-zápočet Olší</t>
  </si>
  <si>
    <t>Ostatní správa v ochraně ŽP-přijaté sankční platby</t>
  </si>
  <si>
    <t>Ostatní záležitosti soc.věcí …-tiskopisy na omamné látky</t>
  </si>
  <si>
    <t>Požární ochrana - dobrovolná část-nájemné</t>
  </si>
  <si>
    <t xml:space="preserve">          -ostatní příjmy</t>
  </si>
  <si>
    <t>Činnost místní správy-přijaté sankční platby</t>
  </si>
  <si>
    <t xml:space="preserve">          -přijaté pojistné náhrady</t>
  </si>
  <si>
    <t xml:space="preserve">          -exekuční náklady</t>
  </si>
  <si>
    <t xml:space="preserve">          -ostatní příjmy-přeplatky,nápoj.automat,soudní popl….</t>
  </si>
  <si>
    <t xml:space="preserve">     -obnova nem.KP kaple Sedmibolestné Panny Marie</t>
  </si>
  <si>
    <t xml:space="preserve">     -obnova nem.KP kaple sv.Anny</t>
  </si>
  <si>
    <t xml:space="preserve">     -obnova nem.KP kaplička Hrbov</t>
  </si>
  <si>
    <t xml:space="preserve">     -na výs.min.podílu melior. a zpevňuj.dřevin</t>
  </si>
  <si>
    <t xml:space="preserve">     -za evidenci obyvatel 2012</t>
  </si>
  <si>
    <t xml:space="preserve">     -za přestupkové řízení 2012</t>
  </si>
  <si>
    <t xml:space="preserve">     -na povinnou šk.docházku 2012</t>
  </si>
  <si>
    <t xml:space="preserve">     -pro ZUŠ na zajištění realizace soutěží a přehlídek</t>
  </si>
  <si>
    <t xml:space="preserve">        </t>
  </si>
  <si>
    <t xml:space="preserve">     -pro ZŠ Sokolovská na proj."EU peníze školám"</t>
  </si>
  <si>
    <t xml:space="preserve">     -postup města v MA 21 v r.2012</t>
  </si>
  <si>
    <t xml:space="preserve">     -rozšíření metropolitní sítě 2012</t>
  </si>
  <si>
    <t xml:space="preserve">     -rozšíř.archivace a zálohování dat 2012</t>
  </si>
  <si>
    <t xml:space="preserve">     -bioodpady 2012</t>
  </si>
  <si>
    <t xml:space="preserve">     -MŠ Olší-modernizace kuchyně</t>
  </si>
  <si>
    <t xml:space="preserve">     -akceschopnost JPO 2013</t>
  </si>
  <si>
    <t xml:space="preserve">     -na podporu zájmových a sport.aktivit dětí a mládeže</t>
  </si>
  <si>
    <t xml:space="preserve">          -převod zůst.FKSP MěSB</t>
  </si>
  <si>
    <t>Převody z vlastních rezervních fondů</t>
  </si>
  <si>
    <t xml:space="preserve">     -převod zisku  HOČ za r.2012</t>
  </si>
  <si>
    <t xml:space="preserve">Zájmová činnost v kultuře </t>
  </si>
  <si>
    <t xml:space="preserve">     -útulek pro psy</t>
  </si>
  <si>
    <t xml:space="preserve">     -deratizace, hubení dalších škůdců VM</t>
  </si>
  <si>
    <t xml:space="preserve">     -deratizace, hubení dalších škůdců Hrbov,Svařenov</t>
  </si>
  <si>
    <t xml:space="preserve">     -deratizace,hubení dalších škůdců Lhotky</t>
  </si>
  <si>
    <t xml:space="preserve">     -deratizace,hubení dalších škůdců Mostiště</t>
  </si>
  <si>
    <t xml:space="preserve">     -deratizace,hubení dalších škůdců Olší n.Oslavou</t>
  </si>
  <si>
    <t xml:space="preserve">     -transfer na výsadbu zpevňuj. a melioračních dřevin </t>
  </si>
  <si>
    <t xml:space="preserve">     -městské lesy-nákup služeb</t>
  </si>
  <si>
    <t xml:space="preserve">     -vypracování lesních hospodářských osnov</t>
  </si>
  <si>
    <t xml:space="preserve">     -transfery na činnost OLH</t>
  </si>
  <si>
    <t xml:space="preserve">     -výkon funkce OLH v městských lesích</t>
  </si>
  <si>
    <t xml:space="preserve">     -zvelebování myslivosti</t>
  </si>
  <si>
    <t xml:space="preserve">     -propagace města (věcné+mzdové)</t>
  </si>
  <si>
    <t>Cestovní ruch</t>
  </si>
  <si>
    <t xml:space="preserve">     -oprava panelů naučných stezek</t>
  </si>
  <si>
    <t xml:space="preserve">     -nájemné za pozemek pod komunikací Olší-Závist</t>
  </si>
  <si>
    <t xml:space="preserve">     -opravy chodníků a komunik.,PD opr.komun.V Potokách</t>
  </si>
  <si>
    <t xml:space="preserve">     -Vysoký most-statický posudek</t>
  </si>
  <si>
    <t xml:space="preserve">     -opravy MK Hrbov,Svařenov</t>
  </si>
  <si>
    <t xml:space="preserve">     -opravy MK Olší n.Oslavou</t>
  </si>
  <si>
    <t xml:space="preserve">     -PD a dobud.cesty v Dol.Radslavicích</t>
  </si>
  <si>
    <t xml:space="preserve">     -opravy MK Lhotky 150, Kúsky 500 tis.</t>
  </si>
  <si>
    <t xml:space="preserve">     -okružní křižovatka ul.Oslavická</t>
  </si>
  <si>
    <t xml:space="preserve">     -komunikace Mostiště-obrubníky Benátky</t>
  </si>
  <si>
    <t xml:space="preserve">     -II/602-navazující městská investice</t>
  </si>
  <si>
    <t xml:space="preserve">     -práce provedené TS-město</t>
  </si>
  <si>
    <t xml:space="preserve">     -práce provedené TS - Hrbov</t>
  </si>
  <si>
    <t xml:space="preserve">     -práce provedené TS - Lhotky</t>
  </si>
  <si>
    <t xml:space="preserve">     -práce provedené TS - Mostiště</t>
  </si>
  <si>
    <t xml:space="preserve">     -práce provedené TS - Olší n.Oslavou</t>
  </si>
  <si>
    <r>
      <t>Ostatní zálež.v silnič.dopravě-</t>
    </r>
    <r>
      <rPr>
        <sz val="11"/>
        <rFont val="Arial CE"/>
        <family val="0"/>
      </rPr>
      <t>dopr. značení,odtah vraků</t>
    </r>
  </si>
  <si>
    <t xml:space="preserve">     -studna v zám.parku-el.energie</t>
  </si>
  <si>
    <t xml:space="preserve">     -členský příspěvek SVaK</t>
  </si>
  <si>
    <t xml:space="preserve">     -členský příspěvek SVaK-rezerva</t>
  </si>
  <si>
    <t xml:space="preserve">     -inv.příspěvek SVaK:</t>
  </si>
  <si>
    <t xml:space="preserve">     -úroky z úvěru Dyje II.</t>
  </si>
  <si>
    <t xml:space="preserve">     -poplatek za rezervaci zdrojů</t>
  </si>
  <si>
    <t xml:space="preserve">     -kanaliz.přípojky Potoky PD</t>
  </si>
  <si>
    <t xml:space="preserve">     -zadávací řízení kanalizace Čechovy sady</t>
  </si>
  <si>
    <t xml:space="preserve">     -oprava havárie kanalizace ul.Třebíčská</t>
  </si>
  <si>
    <t xml:space="preserve">                                 -kanalizace Čechovy sady</t>
  </si>
  <si>
    <t xml:space="preserve">                                 -kanalizace Ke Třem Křížům</t>
  </si>
  <si>
    <t xml:space="preserve">                                 -kanalizace Skřivanova,U Světlé</t>
  </si>
  <si>
    <t xml:space="preserve">                                 -kanalizace Třebíčská</t>
  </si>
  <si>
    <t xml:space="preserve">                                 -kanalizace Potoky PD</t>
  </si>
  <si>
    <t xml:space="preserve">                                     -vodovod Potoky PD</t>
  </si>
  <si>
    <t xml:space="preserve">                                     -vodovod ul.Karlov PD</t>
  </si>
  <si>
    <t xml:space="preserve">                                     -vodovod Zámecká-U Světlé</t>
  </si>
  <si>
    <t xml:space="preserve">                                     -vodovod Ke Třem Křížům</t>
  </si>
  <si>
    <t xml:space="preserve">                                     -vodovod Třebíčská</t>
  </si>
  <si>
    <t xml:space="preserve">                                     -vodovod Dolní Radslavice</t>
  </si>
  <si>
    <t xml:space="preserve">                                     -vodovod Mostiště,část Benátky</t>
  </si>
  <si>
    <t xml:space="preserve">                                 -kanalizace Družstevní PD</t>
  </si>
  <si>
    <t xml:space="preserve">                                 -Dyje II.</t>
  </si>
  <si>
    <t xml:space="preserve">     -vodovodní přípojky Potoky PD</t>
  </si>
  <si>
    <t xml:space="preserve">     -vodovodní přípojky Mostiště PD</t>
  </si>
  <si>
    <t xml:space="preserve">     -stavební dozor kanalizace Mostiště</t>
  </si>
  <si>
    <t xml:space="preserve">     -odstranění závad na kanalizaci Hrbov PD</t>
  </si>
  <si>
    <t xml:space="preserve">     -oprava kanalizace Hrbov 50 000,- , Svařenov 22 000,-</t>
  </si>
  <si>
    <t xml:space="preserve">     -odstranění závad na kanalizaci Lhotky PD</t>
  </si>
  <si>
    <t xml:space="preserve">     -drenážní systém Hliniště</t>
  </si>
  <si>
    <t xml:space="preserve">     -kanalizace Dolní Radslavice-směr Březejc</t>
  </si>
  <si>
    <t xml:space="preserve">     monitoring znečišť.povrchových vod</t>
  </si>
  <si>
    <t xml:space="preserve">      -digitální povodňový plán-varovný protipov.systém</t>
  </si>
  <si>
    <t xml:space="preserve">     -protipovodňová ochrana města-kanal.Komenského</t>
  </si>
  <si>
    <t xml:space="preserve">     -MŠ Mostiště-sporák pro ŠJ</t>
  </si>
  <si>
    <t xml:space="preserve">     -MŠ Lhotky-vodoinstalace,odpady,elektro…</t>
  </si>
  <si>
    <t xml:space="preserve">     -MŠ Sokolovská-projekt rekonstrukce kotelny</t>
  </si>
  <si>
    <t xml:space="preserve">     -MŠ Sportovní-oprava nákladního výtahu</t>
  </si>
  <si>
    <t xml:space="preserve">     -MŠ Čechova-výměna oken</t>
  </si>
  <si>
    <t xml:space="preserve">     -MŠ Čechova-příspěvek na provoz</t>
  </si>
  <si>
    <t xml:space="preserve">     -MŠ Olší nad Oslavou-pergola u pískoviště</t>
  </si>
  <si>
    <t xml:space="preserve">     -MŠ Olší nad Oslavou-vysázení zahrady a živého plotu </t>
  </si>
  <si>
    <t xml:space="preserve">     -MŠ Olší nad Oslavou-opr.a zpevnění plochy na dvoře</t>
  </si>
  <si>
    <t xml:space="preserve">     -MŠ Čechova-příspěvek na provoz-zájm.a sport.aktivity</t>
  </si>
  <si>
    <t xml:space="preserve">     -MŠ Nad Plovárnou-oprava střechy</t>
  </si>
  <si>
    <t xml:space="preserve">     -MŠ Sokolovská-zateplení</t>
  </si>
  <si>
    <t xml:space="preserve">     -MŠ Čechova-zateplení</t>
  </si>
  <si>
    <t xml:space="preserve">     -příspěvek na povinnou školní docházku městu Jihlava</t>
  </si>
  <si>
    <t xml:space="preserve">     -ZŠ Sokolovská-příspěvek na provoz</t>
  </si>
  <si>
    <t xml:space="preserve">     -ZŠ Sokolovská-oprava laku a lajnování TV</t>
  </si>
  <si>
    <t xml:space="preserve">     -ZŠ Sokolovská-venk.zatemnění učebny chemie</t>
  </si>
  <si>
    <t xml:space="preserve">     -ZŠ Sokolovská-odměny vycházejícím žákům</t>
  </si>
  <si>
    <t xml:space="preserve">     -ZŠ Komenského-oprava a zateplení střechy</t>
  </si>
  <si>
    <t xml:space="preserve">     -ZŠ Oslavická-příspěvek na provoz</t>
  </si>
  <si>
    <t xml:space="preserve">     -ZŠ Oslavická-opravy soc.zařízení II.etapa</t>
  </si>
  <si>
    <t xml:space="preserve">     -ZŠ Oslavická-oprava podlah ŠD</t>
  </si>
  <si>
    <t xml:space="preserve">     -ZŠ Školní-příspěvek na provoz</t>
  </si>
  <si>
    <t xml:space="preserve">     -ZŠ Školní-odměny vycházejícím žákům</t>
  </si>
  <si>
    <t xml:space="preserve">     -ZŠ Mostiště-příspěvek na provoz</t>
  </si>
  <si>
    <t xml:space="preserve">     -ZŠ Lhotky-příspěvek na provoz</t>
  </si>
  <si>
    <t xml:space="preserve">     -Olympiáda základních škol</t>
  </si>
  <si>
    <t xml:space="preserve">     -ZŠ Sokolovská-příspěvek na provoz"EU peníze školám"</t>
  </si>
  <si>
    <t xml:space="preserve">     -ZŠ Komenského-výměna oken</t>
  </si>
  <si>
    <t xml:space="preserve">     -ZŠ Mostiště-nový povrch před školou</t>
  </si>
  <si>
    <t xml:space="preserve">     -ZŠ Mostiště-připojení na kanalizaci ZŠ a MŠ</t>
  </si>
  <si>
    <t xml:space="preserve">     -ZŠ Oslavická-doprava na házenou</t>
  </si>
  <si>
    <t xml:space="preserve">     -ZŠ Oslavická-vstupní prostor,zadláždění</t>
  </si>
  <si>
    <t xml:space="preserve">     -ZŠ Oslavická-malý jídelní výtah pro novou třídu MŠ</t>
  </si>
  <si>
    <t xml:space="preserve">     -ZŠ Školní-malování, nátěry</t>
  </si>
  <si>
    <t xml:space="preserve">     -ZŠ Sokolovská-zateplení</t>
  </si>
  <si>
    <t xml:space="preserve">     -ZŠ Mostiště-přestavba bytu na ŠJ a ŠD</t>
  </si>
  <si>
    <t xml:space="preserve">     -výměna radiátorů</t>
  </si>
  <si>
    <t xml:space="preserve">     -sdr.rod.při Gymnáziu-házenkářský tým (dotace)</t>
  </si>
  <si>
    <t xml:space="preserve">     -Hot.škola a OA-dotace</t>
  </si>
  <si>
    <t xml:space="preserve">     -ŠJ Poštovní-oprava soc.zařízení pro žáky</t>
  </si>
  <si>
    <t xml:space="preserve">     -příspěvek na provoz</t>
  </si>
  <si>
    <t xml:space="preserve">     -příspěvek na provoz z dot.Kraje-na realizaci soutěží</t>
  </si>
  <si>
    <t>Divadelní činnost</t>
  </si>
  <si>
    <t xml:space="preserve">     -dot.Anetě Vrbkové-divadlo Ikaros,představení</t>
  </si>
  <si>
    <t xml:space="preserve">     -p.Hajný Muzikanti dětem-dotace</t>
  </si>
  <si>
    <t>Filmová tvorba, distribuce,kina…</t>
  </si>
  <si>
    <t xml:space="preserve">     -nájemné</t>
  </si>
  <si>
    <t xml:space="preserve">     -věcné dary</t>
  </si>
  <si>
    <t xml:space="preserve">     -kniha Velkomeziříčské mosty</t>
  </si>
  <si>
    <t xml:space="preserve">     -Concentus Moraviae-příspěvek</t>
  </si>
  <si>
    <t xml:space="preserve">     -Concentus Moraviae-záv.koncert-ohňostroj</t>
  </si>
  <si>
    <t xml:space="preserve">     -vedení kroniky města</t>
  </si>
  <si>
    <t xml:space="preserve">     -kostelní věž (věcné výdaje,platy,SZP)</t>
  </si>
  <si>
    <t xml:space="preserve">     -oprava střechy radnice</t>
  </si>
  <si>
    <t xml:space="preserve">     -kaple sv.Anny - vlastní prostředky</t>
  </si>
  <si>
    <t xml:space="preserve">                              -dotace MK</t>
  </si>
  <si>
    <t xml:space="preserve">     -kaple Sedmibol.Panny Marie-vlastní prostředky</t>
  </si>
  <si>
    <t xml:space="preserve">     -fasáda a opěrná zeď býv.výměnku ul.Vrchovecká</t>
  </si>
  <si>
    <t xml:space="preserve">     -kaplička Olší nad Oslavou-vlastní prostředky</t>
  </si>
  <si>
    <t xml:space="preserve">     -Štěpánkova kaplička Hrbov-vlastní prostředky</t>
  </si>
  <si>
    <t xml:space="preserve">     -obnova nápisu na pomníku prof.Závišky</t>
  </si>
  <si>
    <t xml:space="preserve">     -oprava Božích muk Karlov</t>
  </si>
  <si>
    <t xml:space="preserve">     -oprava křížku v Olší nad Oslavou</t>
  </si>
  <si>
    <t xml:space="preserve">     -pomník Gen.Jarošovi</t>
  </si>
  <si>
    <t xml:space="preserve">     -ŘK farnost-dotace na ples ve Vídni</t>
  </si>
  <si>
    <t xml:space="preserve">     -na primiční oslavy pro p.Kachyňu</t>
  </si>
  <si>
    <t xml:space="preserve">     -veř.rozhlas-poplatky</t>
  </si>
  <si>
    <t xml:space="preserve">     -veř.rozhlas-opravy</t>
  </si>
  <si>
    <t xml:space="preserve">     -JC na činnost</t>
  </si>
  <si>
    <t xml:space="preserve">     -JC pro Vlast. a genealog.společenost</t>
  </si>
  <si>
    <t xml:space="preserve">     -JC mimoř.dot.na vyklizení sálu,pronáj.prostor,publik.</t>
  </si>
  <si>
    <t xml:space="preserve">     -KD Hrbov-Svařenov</t>
  </si>
  <si>
    <t xml:space="preserve">     -KD Lhotky</t>
  </si>
  <si>
    <t xml:space="preserve">     -KD Mostiště</t>
  </si>
  <si>
    <t xml:space="preserve">     -KD Olší nad Oslavou</t>
  </si>
  <si>
    <t xml:space="preserve">     -rekonstrukce JC</t>
  </si>
  <si>
    <t xml:space="preserve">     -Sbor pro občanské záležitosti - město</t>
  </si>
  <si>
    <t xml:space="preserve">     -Sbor pro občanské záležitosti -Hrbov,Svařenov</t>
  </si>
  <si>
    <t xml:space="preserve">     -Sbor pro občanské záležitosti-Mostiště</t>
  </si>
  <si>
    <t xml:space="preserve">     -Festival filozofie</t>
  </si>
  <si>
    <t xml:space="preserve">     -ples města</t>
  </si>
  <si>
    <t xml:space="preserve">     -spotřeba vody-hřiště</t>
  </si>
  <si>
    <t xml:space="preserve">     -provoz a údržba nově vybudovaných hřišť</t>
  </si>
  <si>
    <t xml:space="preserve">     -opr.chladicího systému,výměna ohřevu TUV  na zim.st.</t>
  </si>
  <si>
    <t xml:space="preserve">     -dopravní hřiště-dokončení okruhu</t>
  </si>
  <si>
    <t xml:space="preserve">     -hřiště Lhotky </t>
  </si>
  <si>
    <t xml:space="preserve">     -hřiště Lhotky-spotřeba vody</t>
  </si>
  <si>
    <t xml:space="preserve">     -tenisový kurt Mostiště-údržba um.trávy</t>
  </si>
  <si>
    <t xml:space="preserve">     -víceúčelové hřiště Hrbov</t>
  </si>
  <si>
    <t xml:space="preserve">     -asfaltová plocha Palouky-skateboarding</t>
  </si>
  <si>
    <t xml:space="preserve">     -změna už.budovy Uhřinovská-volnočasové aktivity</t>
  </si>
  <si>
    <t xml:space="preserve">     -práce provedené Technickými službami</t>
  </si>
  <si>
    <t>dotace na sport:</t>
  </si>
  <si>
    <t xml:space="preserve">     -sdruž.Na kole dětem"-nadač.fond J.Zimovčáka</t>
  </si>
  <si>
    <t xml:space="preserve">     -FC Velké Meziříčí (799600+47734)</t>
  </si>
  <si>
    <t xml:space="preserve">     -Handicap sport club Velké Meziříčí (26600+1590)</t>
  </si>
  <si>
    <t xml:space="preserve">     -Sportovní střel.klub Kablo Velké Meziříčí (15600+930)</t>
  </si>
  <si>
    <t xml:space="preserve">     -J.Rosický-Abraham cup 2013</t>
  </si>
  <si>
    <t xml:space="preserve">     -K.Vidlák-ceny za umístění v hokej.turnaji amat.hráčů</t>
  </si>
  <si>
    <t xml:space="preserve">     -M.David na fotb.turnaj hráčů starších 35 let na Moravě</t>
  </si>
  <si>
    <t>rezerva na sport</t>
  </si>
  <si>
    <t>anketa Sportovec města</t>
  </si>
  <si>
    <t xml:space="preserve">     -příspěvek  na provoz DDM</t>
  </si>
  <si>
    <t xml:space="preserve">     -kopírka pro DDM</t>
  </si>
  <si>
    <t xml:space="preserve">     -dotace Český svaz žen</t>
  </si>
  <si>
    <t xml:space="preserve">     -dot.pro Zdrav.záchr.službu na oblastní konferenci</t>
  </si>
  <si>
    <t xml:space="preserve">             Asociace rod.a přátel zdr.post.dětí</t>
  </si>
  <si>
    <t>dotace: Sjedn.organizace nevidomých a slabozrakých</t>
  </si>
  <si>
    <t xml:space="preserve">             Svaz diabetiků</t>
  </si>
  <si>
    <t xml:space="preserve">             Klub Naděje</t>
  </si>
  <si>
    <t xml:space="preserve">             Svaz postižených civil.chorobami</t>
  </si>
  <si>
    <t xml:space="preserve">             Klub Bechtěreviků</t>
  </si>
  <si>
    <t>grant.systém Zdravé město:</t>
  </si>
  <si>
    <t xml:space="preserve">     -Dům dětí a mládeže</t>
  </si>
  <si>
    <t xml:space="preserve">     -Junák, svaz skautů a skautek ČR</t>
  </si>
  <si>
    <t xml:space="preserve">     -Diecézní charita-obl.charita Žďár nad Sázavou</t>
  </si>
  <si>
    <t xml:space="preserve">     -Mateřská škola Velké Meziříčí</t>
  </si>
  <si>
    <t xml:space="preserve">     -Základní škola Sokolovská</t>
  </si>
  <si>
    <t xml:space="preserve">     -Jupiter club, s.r.o.  Velké Meziříčí</t>
  </si>
  <si>
    <t xml:space="preserve">     -Sociální služby města Velké Meziříčí</t>
  </si>
  <si>
    <t xml:space="preserve">     -Základní škola Školní</t>
  </si>
  <si>
    <t xml:space="preserve">     -Chaloupky o.p.s.</t>
  </si>
  <si>
    <t xml:space="preserve">     -Farní sbor Českobratrské církve evangelické ve VM</t>
  </si>
  <si>
    <t xml:space="preserve">     -úroky z úvěru 18 b.j. blok D</t>
  </si>
  <si>
    <t xml:space="preserve">     -spotřeba elektr.energie město</t>
  </si>
  <si>
    <t xml:space="preserve">     -spotřeba elektr.energie Hrbov</t>
  </si>
  <si>
    <t xml:space="preserve">     -spotřeba elektr.energie Lhotky</t>
  </si>
  <si>
    <t xml:space="preserve">     -spotřeba elektr.energie Mostiště</t>
  </si>
  <si>
    <t xml:space="preserve">     -spotřeba elektr.energie Olší n.Osl.</t>
  </si>
  <si>
    <t xml:space="preserve">     -oprava VO Lhotky</t>
  </si>
  <si>
    <t xml:space="preserve">     -práce provedené Technickými službami-město</t>
  </si>
  <si>
    <t xml:space="preserve">     -práce provedené Technickými službami-Hrbov</t>
  </si>
  <si>
    <t xml:space="preserve">     -práce provedené Technickými službami-Lhotky</t>
  </si>
  <si>
    <t xml:space="preserve">     -práce provedené Technickými službami-Mostiště</t>
  </si>
  <si>
    <t xml:space="preserve">     -práce provedené Technickými službami-Olší n.O.</t>
  </si>
  <si>
    <t xml:space="preserve">     -pohřby zajišťované městem</t>
  </si>
  <si>
    <t xml:space="preserve">     -vedení agendy pronájmu hrobových míst</t>
  </si>
  <si>
    <t xml:space="preserve">     -hřbitov Moráň-aktualizace PD,aktualizace rozpočtu</t>
  </si>
  <si>
    <t xml:space="preserve">     -územní plán VM</t>
  </si>
  <si>
    <t xml:space="preserve">     -změny úz.plánu Petráveč</t>
  </si>
  <si>
    <t xml:space="preserve">     -spotřeba vody-kašna,fontána,veř.WC</t>
  </si>
  <si>
    <t xml:space="preserve">     -spotřeba el.energie-veř.WC</t>
  </si>
  <si>
    <t xml:space="preserve">     -práce energetika</t>
  </si>
  <si>
    <t xml:space="preserve">     -přepojení vodoměru pro kašnu na náměstí</t>
  </si>
  <si>
    <t xml:space="preserve">     -příspěvky svazům a sdružením:</t>
  </si>
  <si>
    <t xml:space="preserve">          Sdružení historických sídel Čech,Moravy a Slezska</t>
  </si>
  <si>
    <t xml:space="preserve">          Svaz měst a obcí ČR</t>
  </si>
  <si>
    <t xml:space="preserve">          Sdružení vlastníků obecních a soukr.lesů v ČR</t>
  </si>
  <si>
    <t xml:space="preserve">          Národní síť zdravých měst ČR</t>
  </si>
  <si>
    <t xml:space="preserve">     -Mikroregion Velkomeziříčsko…</t>
  </si>
  <si>
    <t xml:space="preserve">     -odpisy TS-převod do fondu odpisů</t>
  </si>
  <si>
    <t xml:space="preserve">     -úhrada TSVM-kompenzace nákladů na provoz Agados</t>
  </si>
  <si>
    <t xml:space="preserve">     -vrácení přepl.nájemného za ulož.KO na skládku-TSVM</t>
  </si>
  <si>
    <t xml:space="preserve">     -výkupy pozemků</t>
  </si>
  <si>
    <t xml:space="preserve">     -geodet.práce-rozdělení pozemků v k.ú.Mostiště</t>
  </si>
  <si>
    <t xml:space="preserve">     -pronájmy pozemků</t>
  </si>
  <si>
    <t xml:space="preserve">     -znalecké posudky</t>
  </si>
  <si>
    <t xml:space="preserve">     -geometrické plány</t>
  </si>
  <si>
    <t xml:space="preserve">     -nákup kolků</t>
  </si>
  <si>
    <t xml:space="preserve">     -daň z převodu nemovitostí</t>
  </si>
  <si>
    <t xml:space="preserve">     -rozšíření metropolitní sítě 2012,2013</t>
  </si>
  <si>
    <t xml:space="preserve">     -areál Agados - TSVM</t>
  </si>
  <si>
    <t xml:space="preserve">     -archiv města v areálu TSVM</t>
  </si>
  <si>
    <t xml:space="preserve">     -trafo na ul.Komenského vč.přípojek</t>
  </si>
  <si>
    <t xml:space="preserve">     -odkoupení povrchů komunikací v Čechových sadech</t>
  </si>
  <si>
    <t xml:space="preserve">     -nájemné-skládka TKO</t>
  </si>
  <si>
    <t xml:space="preserve">     -bioodpady 2012-dotace KrVysočina</t>
  </si>
  <si>
    <t xml:space="preserve">     -rozšíření sběru využitelných složek odpadu-nádoby</t>
  </si>
  <si>
    <t xml:space="preserve">    -rozšíření sběru využitelných složek odpadu-kompostéry</t>
  </si>
  <si>
    <t xml:space="preserve">     -rozšíř.sběru využit. složek odpadu-úprava stanovišť</t>
  </si>
  <si>
    <t xml:space="preserve">     -nevyčerpané prostředky z r.2012</t>
  </si>
  <si>
    <t xml:space="preserve">     -separovaný sběr-práce provedené TS město</t>
  </si>
  <si>
    <t xml:space="preserve">     -separovaný sběr-práce provedené TS Hrbov</t>
  </si>
  <si>
    <t xml:space="preserve">     -separovaný sběr-práce provedené TS Lhotky</t>
  </si>
  <si>
    <t xml:space="preserve">     -separovaný sběr-práce provedené TS Mostiště</t>
  </si>
  <si>
    <t xml:space="preserve">     -separovaný sběr-práce provedené TS Olší n.Osl.</t>
  </si>
  <si>
    <t xml:space="preserve">     -zpracování plánu odpadového hospodářství</t>
  </si>
  <si>
    <t xml:space="preserve">     -likvidace nepovolených skládek</t>
  </si>
  <si>
    <t xml:space="preserve">     -vedení předepsané evidence KO Tech.službami</t>
  </si>
  <si>
    <t xml:space="preserve">     -chemické analýzy</t>
  </si>
  <si>
    <t xml:space="preserve">     -ochrana významných ekosystémů a lokalit</t>
  </si>
  <si>
    <t xml:space="preserve">     -květinová výzdoba Novosady</t>
  </si>
  <si>
    <t xml:space="preserve">     -nákup mobiliáře-práce provedené Tech.službami</t>
  </si>
  <si>
    <t xml:space="preserve">     -práce provedené Tech.službami-město</t>
  </si>
  <si>
    <t xml:space="preserve">     -údržba zeleně a pam.stromů</t>
  </si>
  <si>
    <t xml:space="preserve">     -revitalizace zeleně Olší nad Oslavou</t>
  </si>
  <si>
    <t xml:space="preserve">     -veřejné prostranství Hrbov</t>
  </si>
  <si>
    <t xml:space="preserve">     -veřejné prostranství Lhotky</t>
  </si>
  <si>
    <t xml:space="preserve">     -veřejné prostranství Mostiště</t>
  </si>
  <si>
    <t xml:space="preserve">     -veřejné prostranství Olší nad Oslavou</t>
  </si>
  <si>
    <t xml:space="preserve">     -regenerace zeleně Velké Meziříčí</t>
  </si>
  <si>
    <t xml:space="preserve">     -opěrná zeď pro kontejnery Olší nad Oslavou</t>
  </si>
  <si>
    <t xml:space="preserve">     -záliv pro kontejnery Kúsky</t>
  </si>
  <si>
    <t xml:space="preserve">     -ČSOP dotace</t>
  </si>
  <si>
    <t xml:space="preserve">     -ekolog.výchova a osvěta</t>
  </si>
  <si>
    <t xml:space="preserve">     -Chaloupky o.p.s. dotace</t>
  </si>
  <si>
    <t xml:space="preserve">     -Chaloupky o.p.s. dotace na vydání knihy</t>
  </si>
  <si>
    <t xml:space="preserve">     -ostatní ekologické záležitosti</t>
  </si>
  <si>
    <t xml:space="preserve">     -Společnost L.Svobody-pamětní kámen</t>
  </si>
  <si>
    <t xml:space="preserve">     -Občanská poradna Žďár nad Sázavou-dotace</t>
  </si>
  <si>
    <t>Ost.soc.péče a pomoc dětem a mládeži</t>
  </si>
  <si>
    <t xml:space="preserve">     -výchovně rekreační tábory</t>
  </si>
  <si>
    <t xml:space="preserve">     -Obl.charita-progr.primární prevence-dotace</t>
  </si>
  <si>
    <t xml:space="preserve">     -Centrum pro rodiče s dětmi-dotace</t>
  </si>
  <si>
    <t xml:space="preserve">     -Ječmínek-Domov pro matky (otce) s dětmi Žďár-dotace</t>
  </si>
  <si>
    <t xml:space="preserve">     -Osobní asistence (při denním stacionáři NESA)dotace</t>
  </si>
  <si>
    <t xml:space="preserve">     -Sociální služby města Velké Meziříčí-přísp.na provoz</t>
  </si>
  <si>
    <t xml:space="preserve">     -Stacionář NESA-denní pobyt pro ment.post…-dotace</t>
  </si>
  <si>
    <t xml:space="preserve">     -Domácí hospicová péče-dotace</t>
  </si>
  <si>
    <t xml:space="preserve">     -nízkoprahové centrum-nájemné placené f.Conti Trade..</t>
  </si>
  <si>
    <t xml:space="preserve">     -nízkoprahové centrum-dotace na financování provozu</t>
  </si>
  <si>
    <t xml:space="preserve">     -el.energie,voda,plyn v nízkoprah.centru (záloha)</t>
  </si>
  <si>
    <t xml:space="preserve">     -veřejná služba - smlouva s TSVM</t>
  </si>
  <si>
    <t xml:space="preserve">     -záležitosti soc.věcí blíže nespecifikované</t>
  </si>
  <si>
    <t xml:space="preserve">     -p.Bartůněk-dotace na opatření el.pohonu dveří</t>
  </si>
  <si>
    <t xml:space="preserve">     -krizový štáb (vybavení), tisk kriz.letáku,služby radiok.</t>
  </si>
  <si>
    <t>Ostatní správa v obl.hosp.opatření pro krizové stavy</t>
  </si>
  <si>
    <t xml:space="preserve">     -dar obci Kvíčovice na odstranění povodňových škod</t>
  </si>
  <si>
    <t xml:space="preserve">     -platy vč.SZP</t>
  </si>
  <si>
    <t xml:space="preserve">     -platy vč.SZP projekt "Efektivnost úřadu…"</t>
  </si>
  <si>
    <t xml:space="preserve">     -věcné výdaje bez platů a SZP</t>
  </si>
  <si>
    <t xml:space="preserve">     -zobrazovací panel na OOPČR</t>
  </si>
  <si>
    <t xml:space="preserve">     -defibrilátor</t>
  </si>
  <si>
    <t xml:space="preserve">      -prevence kriminality-projekt dle výzvy</t>
  </si>
  <si>
    <t xml:space="preserve">     -hasiči Velké Meziříčí</t>
  </si>
  <si>
    <t xml:space="preserve">     -hasiči Lhotky</t>
  </si>
  <si>
    <t xml:space="preserve">     -hasiči Hrbov</t>
  </si>
  <si>
    <t xml:space="preserve">     -hasiči Mostiště</t>
  </si>
  <si>
    <t xml:space="preserve">     -hasiči Olší n.Oslavou</t>
  </si>
  <si>
    <t xml:space="preserve">     -hasiči Velké Meziříčí-klimatizace sálu has.zbroj.</t>
  </si>
  <si>
    <t xml:space="preserve">     -hasiči Velké Meziříčí-vrata pro has.zbrojnici</t>
  </si>
  <si>
    <t xml:space="preserve">     -hasiči Hrbov-přístřešek</t>
  </si>
  <si>
    <t xml:space="preserve">     -město platy vč.SZP a refundací</t>
  </si>
  <si>
    <t xml:space="preserve">     -Hrbov,Svařenov</t>
  </si>
  <si>
    <t xml:space="preserve">     -Lhotky,Kúsky,Dolní Radslavice</t>
  </si>
  <si>
    <t xml:space="preserve">     -Mostiště</t>
  </si>
  <si>
    <t xml:space="preserve">     -Olší nad Oslavou</t>
  </si>
  <si>
    <t xml:space="preserve">     -družební města - udržování přátelských vztahů</t>
  </si>
  <si>
    <t xml:space="preserve">     -volba prezidenta republiky</t>
  </si>
  <si>
    <t xml:space="preserve">  </t>
  </si>
  <si>
    <t xml:space="preserve">     -mzdové vč.SZP a náhrad mezd v době nemoci</t>
  </si>
  <si>
    <t xml:space="preserve">     -věcné bez mzdových,SZP a náhrad mezd v době nem.</t>
  </si>
  <si>
    <t xml:space="preserve">     -investiční</t>
  </si>
  <si>
    <t xml:space="preserve">     -služby peněžních ústavů</t>
  </si>
  <si>
    <t xml:space="preserve">     -pojistné</t>
  </si>
  <si>
    <t xml:space="preserve">     -převody soc.fond</t>
  </si>
  <si>
    <t xml:space="preserve">     -převody vlastním rez.fondům</t>
  </si>
  <si>
    <t xml:space="preserve">     -převody vlastním rozpočtovým účtům</t>
  </si>
  <si>
    <t xml:space="preserve">     -nevyjasněné platby</t>
  </si>
  <si>
    <t xml:space="preserve">     -platba daně z příjmů práv.osob za obce</t>
  </si>
  <si>
    <t xml:space="preserve">     -platba DPH</t>
  </si>
  <si>
    <t xml:space="preserve">     -rezerva neúčelová</t>
  </si>
  <si>
    <t xml:space="preserve">     -rezerva m.č.Hrbov</t>
  </si>
  <si>
    <t xml:space="preserve">     -rezerva m.č.Lhotky</t>
  </si>
  <si>
    <t xml:space="preserve">     -rezerva m.č.Mostiště</t>
  </si>
  <si>
    <t xml:space="preserve">     -rezerva m.č.Olší nad Oslavou</t>
  </si>
  <si>
    <t xml:space="preserve">     -rezerva na dotace a dary</t>
  </si>
  <si>
    <t xml:space="preserve">     -rezerva pro nezisk.organizace</t>
  </si>
  <si>
    <t>Převod f.p. do zajištěného fondu kval.investorů otevř.pod.f.</t>
  </si>
  <si>
    <t>ROZBOR HOSPODAŘENÍ MĚSTA VELKÉ MEZIŘÍČÍ K 31.12.2013</t>
  </si>
  <si>
    <t>K 31.12.2013</t>
  </si>
  <si>
    <t xml:space="preserve">Hospodaření města za rok 2013 vykazuje záporný výsledek - 1 663  tis. Kč, který je krytý položkami financování (přijatý úvěr aj.položky) </t>
  </si>
  <si>
    <t>Dosažené příjmy  po konsolidaci ve výši 209 996 tis. Kč představují    115  % rozpočtované částky (RU: 183 030 tis.Kč), profinancováno bylo 211 659 tis. Kč  výdajů rozpočto-</t>
  </si>
  <si>
    <t>vaných,  t.j. 79 % rozpočtu upraveného (RU: 269 296 tis. Kč).</t>
  </si>
  <si>
    <r>
      <rPr>
        <u val="single"/>
        <sz val="11"/>
        <color indexed="8"/>
        <rFont val="Arial CE"/>
        <family val="0"/>
      </rPr>
      <t>Plnění daňových příjmů</t>
    </r>
    <r>
      <rPr>
        <sz val="11"/>
        <color indexed="8"/>
        <rFont val="Arial CE"/>
        <family val="2"/>
      </rPr>
      <t xml:space="preserve">:  115 % rozpočtu je ovlivněno především vyššími příjmy z daní   </t>
    </r>
  </si>
  <si>
    <t xml:space="preserve">Nižší % plnění vykazuje pouze daň z příjmů fyz.osob ze záv.činnosti  95 % a daň z nemovitostí  93 %, příjmy z ostatních daní byly vyšší než rozpočet o 13-31 %.  </t>
  </si>
  <si>
    <r>
      <t>Nedaňové příjmy jsou splněny na 150 %,</t>
    </r>
    <r>
      <rPr>
        <sz val="11"/>
        <color indexed="8"/>
        <rFont val="Arial CE"/>
        <family val="2"/>
      </rPr>
      <t xml:space="preserve">  vyšší plnění je jako každý rok ovlivněno příjmy, které nelze rozpočtovat - příjmy z pronájmů </t>
    </r>
  </si>
  <si>
    <r>
      <t xml:space="preserve">Kapitálové příjmy (105 %) </t>
    </r>
    <r>
      <rPr>
        <sz val="11"/>
        <color indexed="8"/>
        <rFont val="Arial CE"/>
        <family val="2"/>
      </rPr>
      <t xml:space="preserve"> představují příjmy z prodeje pozemků a jiných nemovitostí. </t>
    </r>
  </si>
  <si>
    <r>
      <t xml:space="preserve">Transfery přijaté - plnění na 108 %. </t>
    </r>
    <r>
      <rPr>
        <sz val="11"/>
        <color indexed="8"/>
        <rFont val="Arial CE"/>
        <family val="2"/>
      </rPr>
      <t>Transfery ze SR, krajů a st.fondů byly poskytnuty ve 100 % výši, překročení vykazují převody z vl.fondů hosp.činnosti (vlivem převodů zůstat-</t>
    </r>
  </si>
  <si>
    <t>ku účtu zrušené přísp.org.MěSB, převodu DPH a mezd z účtu HOČ.</t>
  </si>
  <si>
    <r>
      <t>Výdaje běžné i kapitálové vykazují čerpání 79 %</t>
    </r>
    <r>
      <rPr>
        <sz val="11"/>
        <color indexed="8"/>
        <rFont val="Arial CE"/>
        <family val="2"/>
      </rPr>
      <t xml:space="preserve"> rozpočtu upraveného.  </t>
    </r>
  </si>
  <si>
    <t>Nižší % čerpání výdajů je ovlivněno nižšími skutečnými výdaji oproti rozpočtovaným (nižší vysoutěžené ceny), nečerpanými rozpočtovanými prostředky na předfinancování</t>
  </si>
  <si>
    <t>projektů spolufinancovaných EU a nevyčerpanými rezervami v rozpočtu města.</t>
  </si>
  <si>
    <t>PŘÍJMY HLAVNÍ ČINNOSTI K 31.12.2013</t>
  </si>
  <si>
    <t xml:space="preserve">          rozhodnutí o upuštění od třídění</t>
  </si>
  <si>
    <t xml:space="preserve">                           - přijaté sankční platby</t>
  </si>
  <si>
    <t xml:space="preserve">Ost.služby-pronájem mostu nad dálnicí,sloupů veř.osvětlení a plakátovacích ploch </t>
  </si>
  <si>
    <t>Ostatní správa v prům.,obchodu…-přijaté sankční platby+nákl.řízení živnost</t>
  </si>
  <si>
    <t>Silnice - přefakturace UNISTAV  (Mostiště)</t>
  </si>
  <si>
    <t xml:space="preserve">            - přijaté pojistné náhrady</t>
  </si>
  <si>
    <t xml:space="preserve">            - ostatní</t>
  </si>
  <si>
    <t xml:space="preserve">                       - přijaté neinv.dary (Building,Draka Kabely,Energoklastr)</t>
  </si>
  <si>
    <t xml:space="preserve">                       - přijaté pojistné náhrady</t>
  </si>
  <si>
    <t>Školní stravování-úhrada neinv.nákladů (z nákl.hrazených městem)</t>
  </si>
  <si>
    <t>Zachování kulturních památek-přijaté sankční platby+náklady řízení</t>
  </si>
  <si>
    <t xml:space="preserve">          -KD Lhotky-příjmy z pronájmu 6072,-Kč, vyúčtování energií 15585,- Kč</t>
  </si>
  <si>
    <t xml:space="preserve">          -KD Mostiště-příjmy z pronájmu 5866,- Kč,vyúčtování energií  -459,40 Kč</t>
  </si>
  <si>
    <t xml:space="preserve">          -KD Olší nad Oslavou-vyúčtování energií 1033,- Kč</t>
  </si>
  <si>
    <t xml:space="preserve">          -KD Hrbov - vyúčtování energií  18973,95 Kč</t>
  </si>
  <si>
    <t>Veřejné osvětlení-vyúčtování energií</t>
  </si>
  <si>
    <t xml:space="preserve">                            -přijaté pojistné náhrady</t>
  </si>
  <si>
    <t xml:space="preserve">          -úhrada za rozdělení pozemků (f.Building z r.2012)</t>
  </si>
  <si>
    <t>Ostatní nakládání s odpady-přijaté sankční platby ŽP+náklady řízení</t>
  </si>
  <si>
    <t>Nízkoprahová zařízení pro děti a mládež-příjmy z pronájmu 108 914,52 Kč, ost.příjmy</t>
  </si>
  <si>
    <t>Bezpečnost a veřejný pořádek - přijaté sankční platby 73 202,52 Kč,ost.příjmy</t>
  </si>
  <si>
    <t xml:space="preserve">          -příjmy z pronájmů (Č.spoř.386 559,60 Kč, ÚP 67 770,- Kč, ostatní pron.8 694,-)</t>
  </si>
  <si>
    <t>Obecné příjmy a výdaje z fin.operací - příjmy z úroků,dividend …</t>
  </si>
  <si>
    <t>Zájmová činnost v kultuře-dar od SATT na digitalizaci kina</t>
  </si>
  <si>
    <t>Příjmy z prodeje akcií</t>
  </si>
  <si>
    <t>Výst.a údržba míst.inž.sítí-prodej plyn.zařízení (ul.Vrchovecká)</t>
  </si>
  <si>
    <t xml:space="preserve">     -volby prezidenta ČR</t>
  </si>
  <si>
    <t xml:space="preserve">     -volby do PS Parlamentu ČR</t>
  </si>
  <si>
    <t xml:space="preserve">     -výkon SPOD u obcí v r 2014</t>
  </si>
  <si>
    <t xml:space="preserve">     -na činnost OLH IV.čtvrtletí 2012 a I.-III.čtvrtletí 2013</t>
  </si>
  <si>
    <t xml:space="preserve">     -pro ZŠ Mostiště na proj."EU peníze školám"</t>
  </si>
  <si>
    <t xml:space="preserve">     -OP LZZ na projekt "Centrum zaměstnanosti Mikroregionu Velkomez.a Bítešsko</t>
  </si>
  <si>
    <t xml:space="preserve">     -obnova nem.KP -oprava býv.výměnku VM</t>
  </si>
  <si>
    <t xml:space="preserve">     -obnova nem.KP -oprava střechy radnice VM</t>
  </si>
  <si>
    <t>Ostatní neinv.přijaté transfery od rozpočtů ústřední úrovně</t>
  </si>
  <si>
    <t>Ostatní neinvestiční přijaté transfery ze SR</t>
  </si>
  <si>
    <t>Neinvestiční přijaté transfery z všeob.pokl.správy</t>
  </si>
  <si>
    <t xml:space="preserve">     -projekt v rámci programu "Mládež v akci"</t>
  </si>
  <si>
    <t xml:space="preserve">Neinvestiční přijaté transfery od obcí </t>
  </si>
  <si>
    <t>Neinvestiční přijaté transfery od krajů</t>
  </si>
  <si>
    <t xml:space="preserve">     -mobiliář pro discgolfové hřiště </t>
  </si>
  <si>
    <t xml:space="preserve">     -na financování Pečovatelské služby</t>
  </si>
  <si>
    <t xml:space="preserve">     -rozšíření webových stránek města</t>
  </si>
  <si>
    <t xml:space="preserve">     -památky míst.významu-kříž posled.rozloučení v Olší n.Oslavou</t>
  </si>
  <si>
    <t xml:space="preserve">     -repase oken spořitelny</t>
  </si>
  <si>
    <t xml:space="preserve">     -oprava střechy MŠ Nad Plovárnou</t>
  </si>
  <si>
    <t xml:space="preserve">     -údržba zeleně v průjezdních úsecích obcí</t>
  </si>
  <si>
    <t xml:space="preserve">     -mimoř.výdaje pro hasiče-povodně 2013</t>
  </si>
  <si>
    <t xml:space="preserve">     -projekt Zdraví v přírodě - pro ZŠ  MŠ Lhotky</t>
  </si>
  <si>
    <t xml:space="preserve">     -projekt Zahrada-místo k učení,relaxaci a setkávání - pro MŠ VM</t>
  </si>
  <si>
    <t xml:space="preserve">     projekt Učíme se a sportujeme-pro DDM VM</t>
  </si>
  <si>
    <t xml:space="preserve">     -převod zůstatku účtu MěSB-zrušené přísp.organizace</t>
  </si>
  <si>
    <t xml:space="preserve">     -převod DPH (daň.povinnost za XII.2012, I.-XI.2013) z HOČ</t>
  </si>
  <si>
    <t xml:space="preserve">     -převod mzdových nákladů z účtu HOČ</t>
  </si>
  <si>
    <t>Investiční přijaté transfery ze státních fondů</t>
  </si>
  <si>
    <t xml:space="preserve">     -MŠ Sokolovská-zateplení (SFŽP)</t>
  </si>
  <si>
    <t xml:space="preserve">     -MŠ Čechova-zateplení (SFŽP)</t>
  </si>
  <si>
    <t>Ostatní investiční přijaté transfery ze SR</t>
  </si>
  <si>
    <t xml:space="preserve">     -zpracování lesních hospodářských osnov</t>
  </si>
  <si>
    <t xml:space="preserve">     -MŠ Čechova-zateplení (EU)</t>
  </si>
  <si>
    <t xml:space="preserve">     -MŠ Sokolovská-zateplení (EU)</t>
  </si>
  <si>
    <t xml:space="preserve">     -pořízení učební pomůcky pro ZUŠ VM</t>
  </si>
  <si>
    <t xml:space="preserve">     -kamerový bod Třebíčská VM</t>
  </si>
  <si>
    <t>VÝDAJE HLAVNÍ ČINNOSTI K 31.12.2013</t>
  </si>
  <si>
    <t xml:space="preserve">     -propagace města-projekt "efektivnost úřadu…"</t>
  </si>
  <si>
    <t xml:space="preserve">     -propagace města-projekt "vzdělávání zaměstnanců úřadu…"</t>
  </si>
  <si>
    <t xml:space="preserve">     -informační centrum</t>
  </si>
  <si>
    <t xml:space="preserve">     -prodej známek</t>
  </si>
  <si>
    <t xml:space="preserve">     -opravy MK Mostiště</t>
  </si>
  <si>
    <t xml:space="preserve">     -chodník D.Radslavice-směr Březejc</t>
  </si>
  <si>
    <t xml:space="preserve">     -okružní křižovatka ul.Třebíčská-Hornoměstská</t>
  </si>
  <si>
    <t xml:space="preserve">                                     -vodovod Příkopy </t>
  </si>
  <si>
    <t xml:space="preserve">     -rezerva na investiční příspěvky SVaK</t>
  </si>
  <si>
    <t xml:space="preserve">     -kanalizační dešť.vpusti na ul.Mírová</t>
  </si>
  <si>
    <t xml:space="preserve">     -studie proveditelnosti odkanalizování Hrbov</t>
  </si>
  <si>
    <t xml:space="preserve">     -studie proveditelnosti odkanalizování  Lhotky</t>
  </si>
  <si>
    <t xml:space="preserve">                                 -kanalizace Karlov PD+realizace</t>
  </si>
  <si>
    <t xml:space="preserve">     -MŠ Mostiště-připojení na kanalizaci</t>
  </si>
  <si>
    <r>
      <t xml:space="preserve">     -MŠ Sokolovská-</t>
    </r>
    <r>
      <rPr>
        <i/>
        <strike/>
        <sz val="11"/>
        <rFont val="Arial CE"/>
        <family val="0"/>
      </rPr>
      <t>výměna oken</t>
    </r>
    <r>
      <rPr>
        <i/>
        <sz val="11"/>
        <rFont val="Arial CE"/>
        <family val="0"/>
      </rPr>
      <t>, malování</t>
    </r>
  </si>
  <si>
    <t xml:space="preserve">     -MŠ Sportovní-zateplení (prováděcí PD,energ.audit,žádost o dotaci)</t>
  </si>
  <si>
    <t xml:space="preserve">     -MŠ Nad Plovárnou-zateplení  (prováděcí PD,energ.audit,žádost o dotaci)</t>
  </si>
  <si>
    <t xml:space="preserve">     -MŠ Čechova-přísp.na provoz-projekt Zahrada-místo k učení,relaxaci…</t>
  </si>
  <si>
    <t xml:space="preserve">     -ZŠ Mostiště-příspěvek na provoz"EU peníze školám"</t>
  </si>
  <si>
    <t xml:space="preserve">     -ZŠ Lhotky-příspěvek na provoz projekt Zdraví v přírodě pro ZŠ Lhotky</t>
  </si>
  <si>
    <t xml:space="preserve">     -ZŠ Sokolovská-oprava rozhlasu</t>
  </si>
  <si>
    <t xml:space="preserve">     -ŠJ Poštovní-zateplení   energ.audit, PD</t>
  </si>
  <si>
    <t xml:space="preserve">     -inv.dotace na nákup melod.bicího nástroje-město</t>
  </si>
  <si>
    <t xml:space="preserve">     -inv.dotace na nákup melod.bicího nástroje-Kraj Vysočina</t>
  </si>
  <si>
    <t xml:space="preserve">     -p.Horký Aleš-film.festival Snow film fest  dotace</t>
  </si>
  <si>
    <t xml:space="preserve">     -p.Horký Antonín- ..Expediční kamera   dotace</t>
  </si>
  <si>
    <t xml:space="preserve">                                     -dotace KrVysočina</t>
  </si>
  <si>
    <t xml:space="preserve">     -ŘK farnost-dotace na "Toulky Velkomez.děkanstvím" a "Noc kostelů"</t>
  </si>
  <si>
    <t xml:space="preserve">     -ŘK farnost Křižanov-památník</t>
  </si>
  <si>
    <t xml:space="preserve">     -ŘK farnost - kompenzace nákladů na provoz věže kostela</t>
  </si>
  <si>
    <t xml:space="preserve">     -ŘK farnost-spolek Ludmila na Mikulášskou nadílku</t>
  </si>
  <si>
    <t xml:space="preserve">     -farní sbor Českobratrské církve evangelické ve VM-Husův dům,topení</t>
  </si>
  <si>
    <t xml:space="preserve">     -JC na nákup pivních setů</t>
  </si>
  <si>
    <t xml:space="preserve">     -JC invest.dotace na nákup zastřešeného pódia</t>
  </si>
  <si>
    <t xml:space="preserve">     -JC invest.dotace na digitalizaci kina (dar od SATT)</t>
  </si>
  <si>
    <t xml:space="preserve">     -směna nemovitostí město a ZO OS KOVO Kablo</t>
  </si>
  <si>
    <t xml:space="preserve">     -velkomeziříčské kulturní léto</t>
  </si>
  <si>
    <t xml:space="preserve">     -novoroční ohňostroj</t>
  </si>
  <si>
    <t xml:space="preserve">     -BK Velké Meziříčí (386300+23064+5000)</t>
  </si>
  <si>
    <t xml:space="preserve">     -HHK Velké Meziříčí (822300+49095+10000)</t>
  </si>
  <si>
    <t xml:space="preserve">     -SKI klub Velké Meziříčí (198200+11828+12500)</t>
  </si>
  <si>
    <t xml:space="preserve">     -Sokol Velké Meziříčí (616500+36809+20000+12500)</t>
  </si>
  <si>
    <t xml:space="preserve">     -Spartak Velké Meziříčí (335300+20015+15000)</t>
  </si>
  <si>
    <t xml:space="preserve">     -Stolní tenis Velké Meziříčí (73700+4400+5000)</t>
  </si>
  <si>
    <t xml:space="preserve">     -TJ DS Březejc-turnaj v boccie (20000)</t>
  </si>
  <si>
    <t xml:space="preserve">     -p.Janoušek-mezinár.závody sv.poháru v longboardingu</t>
  </si>
  <si>
    <t xml:space="preserve">     -p.Janšta-drakiáda</t>
  </si>
  <si>
    <t>zimní olympiáda dětí a mládeže</t>
  </si>
  <si>
    <t>odměny za reprez.na letní olympiádě dětí ČR ve Zlínském kraji</t>
  </si>
  <si>
    <t xml:space="preserve">     -příspěvek na provoz DDM z dot.Kraje Vysočina-Učíme se a sportujeme</t>
  </si>
  <si>
    <t xml:space="preserve">     -projekt demolice objektu v areálu DDM</t>
  </si>
  <si>
    <t xml:space="preserve">     -dotace Agility  (5000 činnost+27019 výst.oplocení+3000 Bludička cup)</t>
  </si>
  <si>
    <t xml:space="preserve">     -dotace os.s.Zeměkoule-cvrnkání kuliček</t>
  </si>
  <si>
    <t xml:space="preserve">     -dotace Čes.svaz chovatelů</t>
  </si>
  <si>
    <t xml:space="preserve">     -veř.osvětlení ul.Třebíčská PD</t>
  </si>
  <si>
    <t xml:space="preserve">     -výměna VO ul.Bezděkov</t>
  </si>
  <si>
    <t xml:space="preserve">     -oprava vnitř.izolace kašny</t>
  </si>
  <si>
    <t xml:space="preserve">          Sdružení obcí Vysočiny</t>
  </si>
  <si>
    <t xml:space="preserve">     -výkupy pozemků-Hrbov, geodet.práce</t>
  </si>
  <si>
    <t xml:space="preserve">     -vrácení kupní ceny pozemku Hliniště</t>
  </si>
  <si>
    <t xml:space="preserve">     -rozšíření serverové virtualizace</t>
  </si>
  <si>
    <t xml:space="preserve">     -darovací daň za darované pozemky+zást.právo za darov.pozemky</t>
  </si>
  <si>
    <t xml:space="preserve">     -náhrada porostů</t>
  </si>
  <si>
    <t xml:space="preserve">     -přesun plechové skladov.haly </t>
  </si>
  <si>
    <t xml:space="preserve">     -rozšíření,dotěsnění skládky TKO III.etapa,projekt,úprava manipulační plochy</t>
  </si>
  <si>
    <t xml:space="preserve">     -sběrný dvůr Velké Meziříčí </t>
  </si>
  <si>
    <t xml:space="preserve">     -překladiště odpadů</t>
  </si>
  <si>
    <t xml:space="preserve">     -úprava prostranství před bývalým domovem důchodců</t>
  </si>
  <si>
    <t xml:space="preserve">     -oprava kamenného tarasu před bývalým domovem důchodců</t>
  </si>
  <si>
    <t xml:space="preserve">     -oprava lanového zábradlí u nového hřbitova</t>
  </si>
  <si>
    <t xml:space="preserve">     -Sociální služby města Velké Meziříčí-přísp.na provoz z dotace Kraje Vysočina</t>
  </si>
  <si>
    <t xml:space="preserve">     -platy vč.SZP projekt "Vzdělávání zaměstnanců…"</t>
  </si>
  <si>
    <t xml:space="preserve">     -kamerový systém VM  </t>
  </si>
  <si>
    <t xml:space="preserve">     - kamer.bod Třebíčská</t>
  </si>
  <si>
    <t xml:space="preserve">     -prevence kriminality-zvýšení bezpečnosti archivace dat</t>
  </si>
  <si>
    <t>Volby do parlamentu ČR</t>
  </si>
  <si>
    <t xml:space="preserve">     -volby do parlamentu ČR</t>
  </si>
  <si>
    <t>Aktivní krátkodobé operace řízení likvidity-příjmy</t>
  </si>
  <si>
    <t>aktivní krátkodobé operace řízení likvidity-výdaje</t>
  </si>
  <si>
    <t>Čerpání úvěru - JC</t>
  </si>
  <si>
    <t>Uhrazené splátky dlouhod.přijatých půjčených prostředků-Čermákova blok D</t>
  </si>
  <si>
    <t>Uhrazené splátky dlouhod.přijatých půjčených prostředků-Dyje II.</t>
  </si>
  <si>
    <t>Sociální fond města k 31.12.2013</t>
  </si>
  <si>
    <t>počáteční stav k 1.1.2013</t>
  </si>
  <si>
    <t>jednotný příděl za r.2013</t>
  </si>
  <si>
    <t>vypořádání s MěSB (zrušená přísp.organizace)</t>
  </si>
  <si>
    <t>úroky</t>
  </si>
  <si>
    <t>celkem příjmy vč. PS</t>
  </si>
  <si>
    <t>příspěvek odborové organizaci MěÚ VM na kult.vzdělávací činnost</t>
  </si>
  <si>
    <t>stravování</t>
  </si>
  <si>
    <t>penzijní připojištění</t>
  </si>
  <si>
    <t>zařízení sloužící kulturnímu a sociálnímu rozvoji</t>
  </si>
  <si>
    <t>rekreace-zájezdy</t>
  </si>
  <si>
    <t>kultura a tělovýchova-přísp.zaměstnancům</t>
  </si>
  <si>
    <t>dary-životní a pracovní výročí</t>
  </si>
  <si>
    <t>poplatky bance</t>
  </si>
  <si>
    <t>stav účtu sociálního fondu k 31.12.2013</t>
  </si>
  <si>
    <t>celkem výdaje</t>
  </si>
  <si>
    <t>Fond příjmy z pronájmů k 31.12.2013</t>
  </si>
  <si>
    <t xml:space="preserve">     ZŠ Sokolovská    </t>
  </si>
  <si>
    <t xml:space="preserve">     ZŠ Oslavická</t>
  </si>
  <si>
    <t xml:space="preserve">     ZŠ Školní</t>
  </si>
  <si>
    <t xml:space="preserve">     Sociální služby</t>
  </si>
  <si>
    <t>nájemné II.pololetí 2012:</t>
  </si>
  <si>
    <t>nájemné I.pololetí 2013:</t>
  </si>
  <si>
    <t>použití na přísp.na prov. (platy prov.zaměstnanců) ZŠ Sokolovská</t>
  </si>
  <si>
    <t>stav účtu fond příjmy z pronájmů  k 31.12.2013</t>
  </si>
  <si>
    <t>Fond  TS+bank.poplatky  k 31.12.2013</t>
  </si>
  <si>
    <t>nájemné za r. 2012 (složka odpisů)</t>
  </si>
  <si>
    <t>dotěsnění skládky III.etapa</t>
  </si>
  <si>
    <t>přijaté úroky</t>
  </si>
  <si>
    <t>bankovní poplatky</t>
  </si>
  <si>
    <t>stav účtu fond TS+bank.poplatky k 31.12.2013</t>
  </si>
  <si>
    <t>Fond rozvoje bydlení k 31.12.2013</t>
  </si>
  <si>
    <t>převod na ZBÚ</t>
  </si>
  <si>
    <t>stav účtu fond rozvoje bydlení k 31.12.2013</t>
  </si>
  <si>
    <t xml:space="preserve">     -opravy MK Lhotky 300, Kúsky 500 tis.</t>
  </si>
  <si>
    <t xml:space="preserve">          -příjmy z pronájmu nebyt.prostor a úhr.složky odpisů TS</t>
  </si>
  <si>
    <t>Příloha k ZÚ č.1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</si>
</sst>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7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b/>
      <u val="single"/>
      <sz val="11"/>
      <name val="Arial CE"/>
      <family val="2"/>
    </font>
    <font>
      <sz val="11"/>
      <color indexed="12"/>
      <name val="Arial CE"/>
      <family val="2"/>
    </font>
    <font>
      <u val="single"/>
      <sz val="11"/>
      <color indexed="8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  <font>
      <b/>
      <sz val="12"/>
      <name val="Calibri"/>
      <family val="2"/>
    </font>
    <font>
      <b/>
      <sz val="12"/>
      <name val="Arial"/>
      <family val="2"/>
    </font>
    <font>
      <i/>
      <strike/>
      <sz val="11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 CE"/>
      <family val="0"/>
    </font>
    <font>
      <i/>
      <sz val="14"/>
      <color indexed="10"/>
      <name val="Arial CE"/>
      <family val="0"/>
    </font>
    <font>
      <sz val="11"/>
      <color indexed="10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Arial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 CE"/>
      <family val="0"/>
    </font>
    <font>
      <i/>
      <sz val="14"/>
      <color rgb="FFFF0000"/>
      <name val="Arial CE"/>
      <family val="0"/>
    </font>
    <font>
      <sz val="11"/>
      <color rgb="FFFF0000"/>
      <name val="Arial CE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/>
    </xf>
    <xf numFmtId="4" fontId="8" fillId="33" borderId="14" xfId="0" applyNumberFormat="1" applyFont="1" applyFill="1" applyBorder="1" applyAlignment="1">
      <alignment horizontal="right"/>
    </xf>
    <xf numFmtId="4" fontId="8" fillId="33" borderId="18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/>
    </xf>
    <xf numFmtId="4" fontId="10" fillId="33" borderId="19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9" fillId="33" borderId="20" xfId="0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/>
    </xf>
    <xf numFmtId="4" fontId="12" fillId="33" borderId="19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4" fontId="2" fillId="33" borderId="23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4" fontId="8" fillId="33" borderId="29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right"/>
    </xf>
    <xf numFmtId="0" fontId="10" fillId="33" borderId="31" xfId="0" applyFont="1" applyFill="1" applyBorder="1" applyAlignment="1">
      <alignment/>
    </xf>
    <xf numFmtId="4" fontId="10" fillId="33" borderId="32" xfId="0" applyNumberFormat="1" applyFont="1" applyFill="1" applyBorder="1" applyAlignment="1">
      <alignment horizontal="right"/>
    </xf>
    <xf numFmtId="4" fontId="10" fillId="33" borderId="33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4" fontId="2" fillId="33" borderId="30" xfId="0" applyNumberFormat="1" applyFont="1" applyFill="1" applyBorder="1" applyAlignment="1">
      <alignment horizontal="right"/>
    </xf>
    <xf numFmtId="4" fontId="2" fillId="2" borderId="30" xfId="0" applyNumberFormat="1" applyFont="1" applyFill="1" applyBorder="1" applyAlignment="1">
      <alignment horizontal="right"/>
    </xf>
    <xf numFmtId="0" fontId="8" fillId="2" borderId="28" xfId="0" applyFont="1" applyFill="1" applyBorder="1" applyAlignment="1">
      <alignment/>
    </xf>
    <xf numFmtId="4" fontId="8" fillId="2" borderId="29" xfId="0" applyNumberFormat="1" applyFont="1" applyFill="1" applyBorder="1" applyAlignment="1">
      <alignment horizontal="right"/>
    </xf>
    <xf numFmtId="0" fontId="8" fillId="2" borderId="31" xfId="0" applyFont="1" applyFill="1" applyBorder="1" applyAlignment="1">
      <alignment/>
    </xf>
    <xf numFmtId="4" fontId="2" fillId="33" borderId="36" xfId="0" applyNumberFormat="1" applyFont="1" applyFill="1" applyBorder="1" applyAlignment="1">
      <alignment horizontal="right"/>
    </xf>
    <xf numFmtId="0" fontId="8" fillId="33" borderId="37" xfId="0" applyFont="1" applyFill="1" applyBorder="1" applyAlignment="1">
      <alignment/>
    </xf>
    <xf numFmtId="4" fontId="8" fillId="33" borderId="38" xfId="0" applyNumberFormat="1" applyFont="1" applyFill="1" applyBorder="1" applyAlignment="1">
      <alignment horizontal="right"/>
    </xf>
    <xf numFmtId="4" fontId="8" fillId="33" borderId="39" xfId="0" applyNumberFormat="1" applyFont="1" applyFill="1" applyBorder="1" applyAlignment="1">
      <alignment horizontal="right"/>
    </xf>
    <xf numFmtId="4" fontId="8" fillId="2" borderId="40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41" xfId="0" applyNumberFormat="1" applyFont="1" applyFill="1" applyBorder="1" applyAlignment="1">
      <alignment horizontal="right"/>
    </xf>
    <xf numFmtId="0" fontId="11" fillId="2" borderId="31" xfId="0" applyFont="1" applyFill="1" applyBorder="1" applyAlignment="1">
      <alignment/>
    </xf>
    <xf numFmtId="4" fontId="11" fillId="2" borderId="29" xfId="0" applyNumberFormat="1" applyFont="1" applyFill="1" applyBorder="1" applyAlignment="1">
      <alignment horizontal="right"/>
    </xf>
    <xf numFmtId="0" fontId="13" fillId="2" borderId="28" xfId="0" applyFont="1" applyFill="1" applyBorder="1" applyAlignment="1">
      <alignment/>
    </xf>
    <xf numFmtId="4" fontId="13" fillId="2" borderId="29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/>
    </xf>
    <xf numFmtId="4" fontId="1" fillId="2" borderId="29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0" fontId="11" fillId="2" borderId="28" xfId="0" applyFont="1" applyFill="1" applyBorder="1" applyAlignment="1">
      <alignment/>
    </xf>
    <xf numFmtId="4" fontId="2" fillId="33" borderId="42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8" fillId="33" borderId="43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wrapText="1"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4" fontId="1" fillId="33" borderId="45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4" fontId="8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/>
    </xf>
    <xf numFmtId="4" fontId="2" fillId="33" borderId="47" xfId="0" applyNumberFormat="1" applyFont="1" applyFill="1" applyBorder="1" applyAlignment="1">
      <alignment horizontal="right"/>
    </xf>
    <xf numFmtId="0" fontId="3" fillId="33" borderId="27" xfId="0" applyFont="1" applyFill="1" applyBorder="1" applyAlignment="1">
      <alignment/>
    </xf>
    <xf numFmtId="4" fontId="3" fillId="33" borderId="24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16" xfId="0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4" fontId="3" fillId="33" borderId="42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/>
    </xf>
    <xf numFmtId="4" fontId="1" fillId="2" borderId="29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4" fontId="3" fillId="33" borderId="39" xfId="0" applyNumberFormat="1" applyFont="1" applyFill="1" applyBorder="1" applyAlignment="1">
      <alignment horizontal="right"/>
    </xf>
    <xf numFmtId="0" fontId="3" fillId="33" borderId="48" xfId="0" applyFont="1" applyFill="1" applyBorder="1" applyAlignment="1">
      <alignment/>
    </xf>
    <xf numFmtId="4" fontId="3" fillId="33" borderId="34" xfId="0" applyNumberFormat="1" applyFont="1" applyFill="1" applyBorder="1" applyAlignment="1">
      <alignment horizontal="right"/>
    </xf>
    <xf numFmtId="4" fontId="3" fillId="33" borderId="49" xfId="0" applyNumberFormat="1" applyFont="1" applyFill="1" applyBorder="1" applyAlignment="1">
      <alignment horizontal="right"/>
    </xf>
    <xf numFmtId="0" fontId="1" fillId="2" borderId="48" xfId="0" applyFont="1" applyFill="1" applyBorder="1" applyAlignment="1">
      <alignment/>
    </xf>
    <xf numFmtId="4" fontId="1" fillId="2" borderId="34" xfId="0" applyNumberFormat="1" applyFont="1" applyFill="1" applyBorder="1" applyAlignment="1">
      <alignment horizontal="right"/>
    </xf>
    <xf numFmtId="4" fontId="1" fillId="2" borderId="49" xfId="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/>
    </xf>
    <xf numFmtId="4" fontId="1" fillId="2" borderId="17" xfId="0" applyNumberFormat="1" applyFont="1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37" xfId="0" applyFont="1" applyFill="1" applyBorder="1" applyAlignment="1">
      <alignment/>
    </xf>
    <xf numFmtId="4" fontId="2" fillId="33" borderId="39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4" fontId="1" fillId="2" borderId="18" xfId="0" applyNumberFormat="1" applyFont="1" applyFill="1" applyBorder="1" applyAlignment="1">
      <alignment horizontal="right"/>
    </xf>
    <xf numFmtId="4" fontId="1" fillId="2" borderId="41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" fontId="65" fillId="34" borderId="0" xfId="0" applyNumberFormat="1" applyFont="1" applyFill="1" applyAlignment="1">
      <alignment/>
    </xf>
    <xf numFmtId="4" fontId="12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65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28" xfId="0" applyFont="1" applyFill="1" applyBorder="1" applyAlignment="1">
      <alignment/>
    </xf>
    <xf numFmtId="4" fontId="1" fillId="33" borderId="29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4" fontId="1" fillId="33" borderId="34" xfId="0" applyNumberFormat="1" applyFont="1" applyFill="1" applyBorder="1" applyAlignment="1">
      <alignment horizontal="right"/>
    </xf>
    <xf numFmtId="4" fontId="1" fillId="33" borderId="49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4" fontId="3" fillId="33" borderId="41" xfId="0" applyNumberFormat="1" applyFont="1" applyFill="1" applyBorder="1" applyAlignment="1">
      <alignment horizontal="right"/>
    </xf>
    <xf numFmtId="0" fontId="3" fillId="33" borderId="44" xfId="0" applyFont="1" applyFill="1" applyBorder="1" applyAlignment="1">
      <alignment/>
    </xf>
    <xf numFmtId="4" fontId="3" fillId="33" borderId="18" xfId="0" applyNumberFormat="1" applyFont="1" applyFill="1" applyBorder="1" applyAlignment="1">
      <alignment horizontal="right"/>
    </xf>
    <xf numFmtId="0" fontId="1" fillId="33" borderId="44" xfId="0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3" fillId="33" borderId="47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4" fontId="3" fillId="33" borderId="43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65" fillId="33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3" fillId="33" borderId="51" xfId="0" applyNumberFormat="1" applyFont="1" applyFill="1" applyBorder="1" applyAlignment="1">
      <alignment horizontal="right"/>
    </xf>
    <xf numFmtId="4" fontId="14" fillId="34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6" fillId="33" borderId="52" xfId="0" applyFont="1" applyFill="1" applyBorder="1" applyAlignment="1">
      <alignment vertical="top"/>
    </xf>
    <xf numFmtId="0" fontId="67" fillId="33" borderId="52" xfId="0" applyFont="1" applyFill="1" applyBorder="1" applyAlignment="1">
      <alignment horizontal="right" vertical="top" wrapText="1"/>
    </xf>
    <xf numFmtId="0" fontId="68" fillId="33" borderId="45" xfId="0" applyFont="1" applyFill="1" applyBorder="1" applyAlignment="1">
      <alignment vertical="top" wrapText="1"/>
    </xf>
    <xf numFmtId="0" fontId="68" fillId="33" borderId="53" xfId="0" applyFont="1" applyFill="1" applyBorder="1" applyAlignment="1">
      <alignment horizontal="right" vertical="top" wrapText="1"/>
    </xf>
    <xf numFmtId="0" fontId="68" fillId="33" borderId="54" xfId="0" applyFont="1" applyFill="1" applyBorder="1" applyAlignment="1">
      <alignment horizontal="right" vertical="top" wrapText="1"/>
    </xf>
    <xf numFmtId="0" fontId="68" fillId="33" borderId="45" xfId="0" applyFont="1" applyFill="1" applyBorder="1" applyAlignment="1">
      <alignment horizontal="right" vertical="top" wrapText="1"/>
    </xf>
    <xf numFmtId="0" fontId="68" fillId="33" borderId="55" xfId="0" applyFont="1" applyFill="1" applyBorder="1" applyAlignment="1">
      <alignment horizontal="right" vertical="top" wrapText="1"/>
    </xf>
    <xf numFmtId="0" fontId="68" fillId="33" borderId="19" xfId="0" applyFont="1" applyFill="1" applyBorder="1" applyAlignment="1">
      <alignment horizontal="right" vertical="top" wrapText="1"/>
    </xf>
    <xf numFmtId="0" fontId="68" fillId="33" borderId="0" xfId="0" applyFont="1" applyFill="1" applyBorder="1" applyAlignment="1">
      <alignment horizontal="right" vertical="top" wrapText="1"/>
    </xf>
    <xf numFmtId="0" fontId="68" fillId="33" borderId="56" xfId="0" applyFont="1" applyFill="1" applyBorder="1" applyAlignment="1">
      <alignment horizontal="right" vertical="top" wrapText="1"/>
    </xf>
    <xf numFmtId="0" fontId="68" fillId="33" borderId="57" xfId="0" applyFont="1" applyFill="1" applyBorder="1" applyAlignment="1">
      <alignment horizontal="right" vertical="top" wrapText="1"/>
    </xf>
    <xf numFmtId="0" fontId="68" fillId="33" borderId="58" xfId="0" applyFont="1" applyFill="1" applyBorder="1" applyAlignment="1">
      <alignment horizontal="right" vertical="top" wrapText="1"/>
    </xf>
    <xf numFmtId="0" fontId="69" fillId="33" borderId="46" xfId="0" applyFont="1" applyFill="1" applyBorder="1" applyAlignment="1">
      <alignment vertical="top" wrapText="1"/>
    </xf>
    <xf numFmtId="4" fontId="69" fillId="33" borderId="59" xfId="0" applyNumberFormat="1" applyFont="1" applyFill="1" applyBorder="1" applyAlignment="1">
      <alignment horizontal="right" vertical="top" wrapText="1"/>
    </xf>
    <xf numFmtId="0" fontId="70" fillId="33" borderId="60" xfId="0" applyFont="1" applyFill="1" applyBorder="1" applyAlignment="1">
      <alignment vertical="top" wrapText="1"/>
    </xf>
    <xf numFmtId="4" fontId="69" fillId="33" borderId="61" xfId="0" applyNumberFormat="1" applyFont="1" applyFill="1" applyBorder="1" applyAlignment="1">
      <alignment horizontal="right" vertical="top" wrapText="1"/>
    </xf>
    <xf numFmtId="4" fontId="70" fillId="33" borderId="61" xfId="0" applyNumberFormat="1" applyFont="1" applyFill="1" applyBorder="1" applyAlignment="1">
      <alignment horizontal="right" vertical="top" wrapText="1"/>
    </xf>
    <xf numFmtId="0" fontId="70" fillId="33" borderId="62" xfId="0" applyFont="1" applyFill="1" applyBorder="1" applyAlignment="1">
      <alignment vertical="top" wrapText="1"/>
    </xf>
    <xf numFmtId="4" fontId="69" fillId="33" borderId="63" xfId="0" applyNumberFormat="1" applyFont="1" applyFill="1" applyBorder="1" applyAlignment="1">
      <alignment horizontal="right" vertical="top" wrapText="1"/>
    </xf>
    <xf numFmtId="4" fontId="69" fillId="33" borderId="62" xfId="0" applyNumberFormat="1" applyFont="1" applyFill="1" applyBorder="1" applyAlignment="1">
      <alignment horizontal="right" vertical="top" wrapText="1"/>
    </xf>
    <xf numFmtId="4" fontId="70" fillId="33" borderId="64" xfId="0" applyNumberFormat="1" applyFont="1" applyFill="1" applyBorder="1" applyAlignment="1">
      <alignment horizontal="right" vertical="top" wrapText="1"/>
    </xf>
    <xf numFmtId="4" fontId="69" fillId="33" borderId="64" xfId="0" applyNumberFormat="1" applyFont="1" applyFill="1" applyBorder="1" applyAlignment="1">
      <alignment horizontal="right" vertical="top" wrapText="1"/>
    </xf>
    <xf numFmtId="4" fontId="69" fillId="33" borderId="46" xfId="0" applyNumberFormat="1" applyFont="1" applyFill="1" applyBorder="1" applyAlignment="1">
      <alignment horizontal="right" vertical="top" wrapText="1"/>
    </xf>
    <xf numFmtId="0" fontId="68" fillId="33" borderId="65" xfId="0" applyFont="1" applyFill="1" applyBorder="1" applyAlignment="1">
      <alignment vertical="top" wrapText="1"/>
    </xf>
    <xf numFmtId="4" fontId="68" fillId="33" borderId="56" xfId="0" applyNumberFormat="1" applyFont="1" applyFill="1" applyBorder="1" applyAlignment="1">
      <alignment horizontal="right" vertical="top" wrapText="1"/>
    </xf>
    <xf numFmtId="4" fontId="68" fillId="33" borderId="57" xfId="0" applyNumberFormat="1" applyFont="1" applyFill="1" applyBorder="1" applyAlignment="1">
      <alignment horizontal="right" vertical="top" wrapText="1"/>
    </xf>
    <xf numFmtId="0" fontId="70" fillId="33" borderId="66" xfId="0" applyFont="1" applyFill="1" applyBorder="1" applyAlignment="1">
      <alignment vertical="top" wrapText="1"/>
    </xf>
    <xf numFmtId="4" fontId="70" fillId="33" borderId="67" xfId="0" applyNumberFormat="1" applyFont="1" applyFill="1" applyBorder="1" applyAlignment="1">
      <alignment horizontal="right" vertical="top" wrapText="1"/>
    </xf>
    <xf numFmtId="4" fontId="69" fillId="33" borderId="67" xfId="0" applyNumberFormat="1" applyFont="1" applyFill="1" applyBorder="1" applyAlignment="1">
      <alignment horizontal="right" vertical="top" wrapText="1"/>
    </xf>
    <xf numFmtId="0" fontId="70" fillId="33" borderId="68" xfId="0" applyFont="1" applyFill="1" applyBorder="1" applyAlignment="1">
      <alignment vertical="top" wrapText="1"/>
    </xf>
    <xf numFmtId="4" fontId="70" fillId="33" borderId="69" xfId="0" applyNumberFormat="1" applyFont="1" applyFill="1" applyBorder="1" applyAlignment="1">
      <alignment horizontal="right" vertical="top" wrapText="1"/>
    </xf>
    <xf numFmtId="0" fontId="69" fillId="33" borderId="62" xfId="0" applyFont="1" applyFill="1" applyBorder="1" applyAlignment="1">
      <alignment vertical="top" wrapText="1"/>
    </xf>
    <xf numFmtId="0" fontId="69" fillId="33" borderId="70" xfId="0" applyFont="1" applyFill="1" applyBorder="1" applyAlignment="1">
      <alignment vertical="top" wrapText="1"/>
    </xf>
    <xf numFmtId="4" fontId="69" fillId="33" borderId="33" xfId="0" applyNumberFormat="1" applyFont="1" applyFill="1" applyBorder="1" applyAlignment="1">
      <alignment horizontal="right" vertical="top" wrapText="1"/>
    </xf>
    <xf numFmtId="0" fontId="68" fillId="33" borderId="70" xfId="0" applyFont="1" applyFill="1" applyBorder="1" applyAlignment="1">
      <alignment vertical="top" wrapText="1"/>
    </xf>
    <xf numFmtId="4" fontId="68" fillId="33" borderId="33" xfId="0" applyNumberFormat="1" applyFont="1" applyFill="1" applyBorder="1" applyAlignment="1">
      <alignment horizontal="right" vertical="top" wrapText="1"/>
    </xf>
    <xf numFmtId="0" fontId="68" fillId="33" borderId="55" xfId="0" applyFont="1" applyFill="1" applyBorder="1" applyAlignment="1">
      <alignment vertical="top" wrapText="1"/>
    </xf>
    <xf numFmtId="4" fontId="68" fillId="33" borderId="19" xfId="0" applyNumberFormat="1" applyFont="1" applyFill="1" applyBorder="1" applyAlignment="1">
      <alignment horizontal="right" vertical="top" wrapText="1"/>
    </xf>
    <xf numFmtId="0" fontId="68" fillId="33" borderId="71" xfId="0" applyFont="1" applyFill="1" applyBorder="1" applyAlignment="1">
      <alignment vertical="top" wrapText="1"/>
    </xf>
    <xf numFmtId="4" fontId="68" fillId="33" borderId="72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4" fontId="8" fillId="33" borderId="47" xfId="0" applyNumberFormat="1" applyFont="1" applyFill="1" applyBorder="1" applyAlignment="1">
      <alignment horizontal="right"/>
    </xf>
    <xf numFmtId="4" fontId="8" fillId="33" borderId="41" xfId="0" applyNumberFormat="1" applyFont="1" applyFill="1" applyBorder="1" applyAlignment="1">
      <alignment horizontal="right"/>
    </xf>
    <xf numFmtId="0" fontId="1" fillId="33" borderId="48" xfId="0" applyFont="1" applyFill="1" applyBorder="1" applyAlignment="1">
      <alignment/>
    </xf>
    <xf numFmtId="4" fontId="1" fillId="33" borderId="54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4" fontId="1" fillId="33" borderId="53" xfId="0" applyNumberFormat="1" applyFont="1" applyFill="1" applyBorder="1" applyAlignment="1">
      <alignment horizontal="right"/>
    </xf>
    <xf numFmtId="0" fontId="65" fillId="33" borderId="0" xfId="0" applyFont="1" applyFill="1" applyAlignment="1">
      <alignment/>
    </xf>
    <xf numFmtId="4" fontId="8" fillId="33" borderId="32" xfId="0" applyNumberFormat="1" applyFont="1" applyFill="1" applyBorder="1" applyAlignment="1">
      <alignment horizontal="right"/>
    </xf>
    <xf numFmtId="4" fontId="8" fillId="33" borderId="33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33" borderId="73" xfId="0" applyNumberFormat="1" applyFont="1" applyFill="1" applyBorder="1" applyAlignment="1">
      <alignment horizontal="right"/>
    </xf>
    <xf numFmtId="0" fontId="9" fillId="33" borderId="25" xfId="0" applyFont="1" applyFill="1" applyBorder="1" applyAlignment="1">
      <alignment/>
    </xf>
    <xf numFmtId="4" fontId="9" fillId="33" borderId="52" xfId="0" applyNumberFormat="1" applyFont="1" applyFill="1" applyBorder="1" applyAlignment="1">
      <alignment horizontal="right"/>
    </xf>
    <xf numFmtId="4" fontId="9" fillId="33" borderId="59" xfId="0" applyNumberFormat="1" applyFont="1" applyFill="1" applyBorder="1" applyAlignment="1">
      <alignment horizontal="right"/>
    </xf>
    <xf numFmtId="0" fontId="8" fillId="33" borderId="31" xfId="0" applyFont="1" applyFill="1" applyBorder="1" applyAlignment="1">
      <alignment/>
    </xf>
    <xf numFmtId="4" fontId="2" fillId="33" borderId="29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2" fillId="33" borderId="74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right"/>
    </xf>
    <xf numFmtId="4" fontId="2" fillId="33" borderId="69" xfId="0" applyNumberFormat="1" applyFont="1" applyFill="1" applyBorder="1" applyAlignment="1">
      <alignment horizontal="right"/>
    </xf>
    <xf numFmtId="4" fontId="2" fillId="33" borderId="39" xfId="0" applyNumberFormat="1" applyFont="1" applyFill="1" applyBorder="1" applyAlignment="1">
      <alignment horizontal="right"/>
    </xf>
    <xf numFmtId="4" fontId="2" fillId="33" borderId="75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" fontId="2" fillId="33" borderId="42" xfId="0" applyNumberFormat="1" applyFont="1" applyFill="1" applyBorder="1" applyAlignment="1">
      <alignment horizontal="right"/>
    </xf>
    <xf numFmtId="4" fontId="2" fillId="33" borderId="3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32" xfId="0" applyNumberFormat="1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4" fontId="65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4" fontId="2" fillId="33" borderId="76" xfId="0" applyNumberFormat="1" applyFont="1" applyFill="1" applyBorder="1" applyAlignment="1">
      <alignment horizontal="right"/>
    </xf>
    <xf numFmtId="0" fontId="18" fillId="33" borderId="20" xfId="0" applyFont="1" applyFill="1" applyBorder="1" applyAlignment="1">
      <alignment/>
    </xf>
    <xf numFmtId="0" fontId="18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4" fontId="45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1"/>
  <sheetViews>
    <sheetView tabSelected="1" view="pageBreakPreview" zoomScale="75" zoomScaleSheetLayoutView="75" zoomScalePageLayoutView="0" workbookViewId="0" topLeftCell="A1">
      <selection activeCell="D781" sqref="D781"/>
    </sheetView>
  </sheetViews>
  <sheetFormatPr defaultColWidth="45.875" defaultRowHeight="15.75" customHeight="1"/>
  <cols>
    <col min="1" max="1" width="80.875" style="5" customWidth="1"/>
    <col min="2" max="5" width="20.75390625" style="18" customWidth="1"/>
    <col min="6" max="6" width="19.25390625" style="5" customWidth="1"/>
    <col min="7" max="7" width="17.875" style="5" customWidth="1"/>
    <col min="8" max="8" width="21.25390625" style="5" customWidth="1"/>
    <col min="9" max="9" width="18.625" style="11" customWidth="1"/>
    <col min="10" max="10" width="22.75390625" style="11" customWidth="1"/>
    <col min="11" max="11" width="22.00390625" style="5" customWidth="1"/>
    <col min="12" max="16384" width="45.875" style="5" customWidth="1"/>
  </cols>
  <sheetData>
    <row r="1" ht="25.5" customHeight="1">
      <c r="E1" s="293" t="s">
        <v>766</v>
      </c>
    </row>
    <row r="2" spans="1:5" ht="30.75" customHeight="1">
      <c r="A2" s="292" t="s">
        <v>569</v>
      </c>
      <c r="B2" s="181"/>
      <c r="C2" s="181"/>
      <c r="D2" s="181"/>
      <c r="E2" s="181"/>
    </row>
    <row r="3" spans="1:5" ht="15.75" customHeight="1">
      <c r="A3" s="182"/>
      <c r="B3" s="183"/>
      <c r="C3" s="183"/>
      <c r="D3" s="183"/>
      <c r="E3" s="183"/>
    </row>
    <row r="4" spans="1:5" ht="23.25" customHeight="1" thickBot="1">
      <c r="A4" s="184" t="s">
        <v>0</v>
      </c>
      <c r="B4" s="185"/>
      <c r="C4" s="185"/>
      <c r="D4" s="185"/>
      <c r="E4" s="185"/>
    </row>
    <row r="5" spans="1:5" ht="15.75" customHeight="1">
      <c r="A5" s="186" t="s">
        <v>1</v>
      </c>
      <c r="B5" s="187" t="s">
        <v>2</v>
      </c>
      <c r="C5" s="188" t="s">
        <v>2</v>
      </c>
      <c r="D5" s="189" t="s">
        <v>4</v>
      </c>
      <c r="E5" s="187" t="s">
        <v>119</v>
      </c>
    </row>
    <row r="6" spans="1:5" ht="15.75" customHeight="1">
      <c r="A6" s="190"/>
      <c r="B6" s="191" t="s">
        <v>88</v>
      </c>
      <c r="C6" s="192" t="s">
        <v>3</v>
      </c>
      <c r="D6" s="190" t="s">
        <v>570</v>
      </c>
      <c r="E6" s="191" t="s">
        <v>120</v>
      </c>
    </row>
    <row r="7" spans="1:5" ht="15.75" customHeight="1" thickBot="1">
      <c r="A7" s="193"/>
      <c r="B7" s="194" t="s">
        <v>121</v>
      </c>
      <c r="C7" s="195" t="s">
        <v>5</v>
      </c>
      <c r="D7" s="193" t="s">
        <v>5</v>
      </c>
      <c r="E7" s="194"/>
    </row>
    <row r="8" spans="1:5" ht="15.75" customHeight="1" thickBot="1" thickTop="1">
      <c r="A8" s="196" t="s">
        <v>6</v>
      </c>
      <c r="B8" s="197">
        <v>118381400</v>
      </c>
      <c r="C8" s="197">
        <v>126888400</v>
      </c>
      <c r="D8" s="197">
        <v>146068686.37</v>
      </c>
      <c r="E8" s="197">
        <f>SUM(D8/C8*100)</f>
        <v>115.11587061543844</v>
      </c>
    </row>
    <row r="9" spans="1:5" ht="15.75" customHeight="1" thickBot="1">
      <c r="A9" s="196" t="s">
        <v>7</v>
      </c>
      <c r="B9" s="197">
        <v>6621000</v>
      </c>
      <c r="C9" s="197">
        <v>8536600</v>
      </c>
      <c r="D9" s="197">
        <v>12797390.28</v>
      </c>
      <c r="E9" s="197">
        <f>SUM(D9/C9*100)</f>
        <v>149.9120291450929</v>
      </c>
    </row>
    <row r="10" spans="1:5" ht="15.75" customHeight="1" thickBot="1">
      <c r="A10" s="196" t="s">
        <v>8</v>
      </c>
      <c r="B10" s="197">
        <v>5000000</v>
      </c>
      <c r="C10" s="197">
        <v>5281000</v>
      </c>
      <c r="D10" s="197">
        <v>5542962</v>
      </c>
      <c r="E10" s="197">
        <f>SUM(D10/C10*100)</f>
        <v>104.96046203370575</v>
      </c>
    </row>
    <row r="11" spans="1:5" ht="15.75" customHeight="1">
      <c r="A11" s="198" t="s">
        <v>148</v>
      </c>
      <c r="B11" s="199">
        <v>30583600</v>
      </c>
      <c r="C11" s="199">
        <v>42324272.8</v>
      </c>
      <c r="D11" s="200">
        <v>258555710.62</v>
      </c>
      <c r="E11" s="199">
        <f>SUM(D11/C11*100)</f>
        <v>610.8922694118918</v>
      </c>
    </row>
    <row r="12" spans="1:5" ht="15.75" customHeight="1" thickBot="1">
      <c r="A12" s="201" t="s">
        <v>86</v>
      </c>
      <c r="B12" s="202">
        <v>0</v>
      </c>
      <c r="C12" s="203">
        <v>0</v>
      </c>
      <c r="D12" s="204">
        <v>212968530.02</v>
      </c>
      <c r="E12" s="205"/>
    </row>
    <row r="13" spans="1:5" ht="15.75" customHeight="1" thickBot="1">
      <c r="A13" s="196" t="s">
        <v>149</v>
      </c>
      <c r="B13" s="206">
        <f>SUM(B11-B12)</f>
        <v>30583600</v>
      </c>
      <c r="C13" s="206">
        <f>SUM(C11-C12)</f>
        <v>42324272.8</v>
      </c>
      <c r="D13" s="206">
        <f>SUM(D11-D12)</f>
        <v>45587180.599999994</v>
      </c>
      <c r="E13" s="206">
        <f>SUM(D13/C11*100)</f>
        <v>107.7093062305373</v>
      </c>
    </row>
    <row r="14" spans="1:5" ht="15.75" customHeight="1" thickBot="1">
      <c r="A14" s="207" t="s">
        <v>9</v>
      </c>
      <c r="B14" s="208">
        <f>SUM(B8,B9,B10,B13)</f>
        <v>160586000</v>
      </c>
      <c r="C14" s="208">
        <f>SUM(C8,C9,C10,C13)</f>
        <v>183030272.8</v>
      </c>
      <c r="D14" s="208">
        <f>SUM(D8,D9,D10,D13)</f>
        <v>209996219.25</v>
      </c>
      <c r="E14" s="209">
        <f>SUM(D14/C14*100)</f>
        <v>114.73305264614126</v>
      </c>
    </row>
    <row r="15" spans="1:5" ht="15.75" customHeight="1" thickTop="1">
      <c r="A15" s="210" t="s">
        <v>10</v>
      </c>
      <c r="B15" s="211">
        <v>152680000</v>
      </c>
      <c r="C15" s="211">
        <v>199232068.5</v>
      </c>
      <c r="D15" s="211">
        <v>381628489.17</v>
      </c>
      <c r="E15" s="212">
        <f>SUM(D15/C15*100)</f>
        <v>191.5497299421955</v>
      </c>
    </row>
    <row r="16" spans="1:5" ht="15.75" customHeight="1">
      <c r="A16" s="213" t="s">
        <v>86</v>
      </c>
      <c r="B16" s="214">
        <v>0</v>
      </c>
      <c r="C16" s="214">
        <v>0</v>
      </c>
      <c r="D16" s="214">
        <v>212968530.02</v>
      </c>
      <c r="E16" s="214" t="s">
        <v>122</v>
      </c>
    </row>
    <row r="17" spans="1:5" ht="15.75" customHeight="1" thickBot="1">
      <c r="A17" s="215" t="s">
        <v>11</v>
      </c>
      <c r="B17" s="205">
        <f>SUM(B15-B16)</f>
        <v>152680000</v>
      </c>
      <c r="C17" s="205">
        <f>SUM(C15-C16)</f>
        <v>199232068.5</v>
      </c>
      <c r="D17" s="205">
        <f>SUM(D15-D16)</f>
        <v>168659959.15</v>
      </c>
      <c r="E17" s="197">
        <f>SUM(D17/C17*100)</f>
        <v>84.65502588003297</v>
      </c>
    </row>
    <row r="18" spans="1:5" ht="15.75" customHeight="1" thickBot="1">
      <c r="A18" s="216" t="s">
        <v>12</v>
      </c>
      <c r="B18" s="217">
        <v>7435000</v>
      </c>
      <c r="C18" s="217">
        <v>70064204.3</v>
      </c>
      <c r="D18" s="217">
        <v>42998990.05</v>
      </c>
      <c r="E18" s="217">
        <f>SUM(D18/C18*100)</f>
        <v>61.37083904626602</v>
      </c>
    </row>
    <row r="19" spans="1:5" ht="15.75" customHeight="1" thickBot="1">
      <c r="A19" s="218" t="s">
        <v>13</v>
      </c>
      <c r="B19" s="219">
        <f>SUM(B17:B18)</f>
        <v>160115000</v>
      </c>
      <c r="C19" s="219">
        <f>SUM(C17:C18)</f>
        <v>269296272.8</v>
      </c>
      <c r="D19" s="219">
        <f>SUM(D17:D18)</f>
        <v>211658949.2</v>
      </c>
      <c r="E19" s="217">
        <f>SUM(D19/C19*100)</f>
        <v>78.59705854792655</v>
      </c>
    </row>
    <row r="20" spans="1:5" ht="15.75" customHeight="1" thickBot="1">
      <c r="A20" s="220" t="s">
        <v>14</v>
      </c>
      <c r="B20" s="221">
        <f>SUM(B14-B19)</f>
        <v>471000</v>
      </c>
      <c r="C20" s="221">
        <f>SUM(C14-C19)</f>
        <v>-86266000</v>
      </c>
      <c r="D20" s="221">
        <f>SUM(D14-D19)</f>
        <v>-1662729.949999988</v>
      </c>
      <c r="E20" s="221"/>
    </row>
    <row r="21" spans="1:5" ht="15.75" customHeight="1" thickBot="1" thickTop="1">
      <c r="A21" s="222" t="s">
        <v>87</v>
      </c>
      <c r="B21" s="223">
        <f>SUM(B20*-1)</f>
        <v>-471000</v>
      </c>
      <c r="C21" s="223">
        <f>SUM(C20*-1)</f>
        <v>86266000</v>
      </c>
      <c r="D21" s="223">
        <f>SUM(D20*-1)</f>
        <v>1662729.949999988</v>
      </c>
      <c r="E21" s="223"/>
    </row>
    <row r="23" spans="1:5" ht="15.75" customHeight="1">
      <c r="A23" s="289" t="s">
        <v>147</v>
      </c>
      <c r="B23" s="289"/>
      <c r="C23" s="289"/>
      <c r="D23" s="289"/>
      <c r="E23" s="289"/>
    </row>
    <row r="24" spans="1:6" ht="15.75" customHeight="1">
      <c r="A24" s="288" t="s">
        <v>571</v>
      </c>
      <c r="B24" s="288"/>
      <c r="C24" s="288"/>
      <c r="D24" s="288"/>
      <c r="E24" s="288"/>
      <c r="F24" s="224"/>
    </row>
    <row r="25" spans="1:10" s="225" customFormat="1" ht="15.75" customHeight="1">
      <c r="A25" s="289" t="s">
        <v>572</v>
      </c>
      <c r="B25" s="289"/>
      <c r="C25" s="289"/>
      <c r="D25" s="289"/>
      <c r="E25" s="289"/>
      <c r="F25" s="5"/>
      <c r="I25" s="226"/>
      <c r="J25" s="226"/>
    </row>
    <row r="26" spans="1:10" s="225" customFormat="1" ht="15.75" customHeight="1">
      <c r="A26" s="286" t="s">
        <v>573</v>
      </c>
      <c r="B26" s="286"/>
      <c r="C26" s="286"/>
      <c r="D26" s="286"/>
      <c r="E26" s="286"/>
      <c r="F26" s="227"/>
      <c r="I26" s="226"/>
      <c r="J26" s="226"/>
    </row>
    <row r="27" spans="1:10" s="227" customFormat="1" ht="15.75" customHeight="1">
      <c r="A27" s="290" t="s">
        <v>574</v>
      </c>
      <c r="B27" s="286"/>
      <c r="C27" s="286"/>
      <c r="D27" s="286"/>
      <c r="E27" s="286"/>
      <c r="I27" s="228"/>
      <c r="J27" s="228"/>
    </row>
    <row r="28" spans="1:10" s="227" customFormat="1" ht="15.75" customHeight="1">
      <c r="A28" s="286" t="s">
        <v>575</v>
      </c>
      <c r="B28" s="286"/>
      <c r="C28" s="286"/>
      <c r="D28" s="286"/>
      <c r="E28" s="286"/>
      <c r="I28" s="228"/>
      <c r="J28" s="228"/>
    </row>
    <row r="29" spans="1:10" s="227" customFormat="1" ht="15.75" customHeight="1">
      <c r="A29" s="287" t="s">
        <v>576</v>
      </c>
      <c r="B29" s="287"/>
      <c r="C29" s="287"/>
      <c r="D29" s="287"/>
      <c r="E29" s="287"/>
      <c r="F29" s="229"/>
      <c r="I29" s="228"/>
      <c r="J29" s="228"/>
    </row>
    <row r="30" spans="1:10" s="227" customFormat="1" ht="15.75" customHeight="1">
      <c r="A30" s="291" t="s">
        <v>108</v>
      </c>
      <c r="B30" s="291"/>
      <c r="C30" s="291"/>
      <c r="D30" s="291"/>
      <c r="E30" s="291"/>
      <c r="F30" s="230"/>
      <c r="I30" s="228"/>
      <c r="J30" s="228"/>
    </row>
    <row r="31" spans="1:10" s="227" customFormat="1" ht="15.75" customHeight="1">
      <c r="A31" s="286" t="s">
        <v>109</v>
      </c>
      <c r="B31" s="286"/>
      <c r="C31" s="286"/>
      <c r="D31" s="286"/>
      <c r="E31" s="286"/>
      <c r="I31" s="228"/>
      <c r="J31" s="228"/>
    </row>
    <row r="32" spans="1:10" s="227" customFormat="1" ht="15.75" customHeight="1">
      <c r="A32" s="286" t="s">
        <v>110</v>
      </c>
      <c r="B32" s="286"/>
      <c r="C32" s="286"/>
      <c r="D32" s="286"/>
      <c r="E32" s="286"/>
      <c r="I32" s="228"/>
      <c r="J32" s="228"/>
    </row>
    <row r="33" spans="1:10" s="227" customFormat="1" ht="15.75" customHeight="1">
      <c r="A33" s="286" t="s">
        <v>111</v>
      </c>
      <c r="B33" s="286"/>
      <c r="C33" s="286"/>
      <c r="D33" s="286"/>
      <c r="E33" s="286"/>
      <c r="I33" s="228"/>
      <c r="J33" s="228"/>
    </row>
    <row r="34" spans="1:10" s="225" customFormat="1" ht="15.75" customHeight="1">
      <c r="A34" s="287" t="s">
        <v>577</v>
      </c>
      <c r="B34" s="287"/>
      <c r="C34" s="287"/>
      <c r="D34" s="287"/>
      <c r="E34" s="287"/>
      <c r="F34" s="229"/>
      <c r="I34" s="226"/>
      <c r="J34" s="226"/>
    </row>
    <row r="35" spans="1:10" s="227" customFormat="1" ht="15.75" customHeight="1">
      <c r="A35" s="287" t="s">
        <v>578</v>
      </c>
      <c r="B35" s="287"/>
      <c r="C35" s="287"/>
      <c r="D35" s="287"/>
      <c r="E35" s="287"/>
      <c r="F35" s="229"/>
      <c r="I35" s="274"/>
      <c r="J35" s="228"/>
    </row>
    <row r="36" spans="1:10" s="227" customFormat="1" ht="15.75" customHeight="1">
      <c r="A36" s="286" t="s">
        <v>579</v>
      </c>
      <c r="B36" s="286"/>
      <c r="C36" s="286"/>
      <c r="D36" s="286"/>
      <c r="E36" s="286"/>
      <c r="I36" s="228"/>
      <c r="J36" s="228"/>
    </row>
    <row r="37" spans="1:10" s="227" customFormat="1" ht="15.75" customHeight="1">
      <c r="A37" s="287" t="s">
        <v>580</v>
      </c>
      <c r="B37" s="287"/>
      <c r="C37" s="287"/>
      <c r="D37" s="287"/>
      <c r="E37" s="287"/>
      <c r="F37" s="229"/>
      <c r="I37" s="228"/>
      <c r="J37" s="228"/>
    </row>
    <row r="38" spans="1:10" s="227" customFormat="1" ht="15.75" customHeight="1">
      <c r="A38" s="286" t="s">
        <v>581</v>
      </c>
      <c r="B38" s="286"/>
      <c r="C38" s="286"/>
      <c r="D38" s="286"/>
      <c r="E38" s="286"/>
      <c r="I38" s="228"/>
      <c r="J38" s="228"/>
    </row>
    <row r="39" spans="1:10" s="227" customFormat="1" ht="15.75" customHeight="1">
      <c r="A39" s="286" t="s">
        <v>582</v>
      </c>
      <c r="B39" s="286"/>
      <c r="C39" s="286"/>
      <c r="D39" s="286"/>
      <c r="E39" s="286"/>
      <c r="I39" s="228"/>
      <c r="J39" s="228"/>
    </row>
    <row r="40" spans="1:10" s="227" customFormat="1" ht="15.75" customHeight="1">
      <c r="A40" s="286"/>
      <c r="B40" s="286"/>
      <c r="C40" s="286"/>
      <c r="D40" s="286"/>
      <c r="E40" s="286"/>
      <c r="I40" s="228"/>
      <c r="J40" s="228"/>
    </row>
    <row r="41" spans="1:10" s="227" customFormat="1" ht="15.75" customHeight="1">
      <c r="A41" s="286"/>
      <c r="B41" s="286"/>
      <c r="C41" s="286"/>
      <c r="D41" s="286"/>
      <c r="E41" s="286"/>
      <c r="I41" s="228"/>
      <c r="J41" s="228"/>
    </row>
    <row r="42" spans="1:10" s="227" customFormat="1" ht="15.75" customHeight="1">
      <c r="A42" s="286"/>
      <c r="B42" s="286"/>
      <c r="C42" s="286"/>
      <c r="D42" s="286"/>
      <c r="E42" s="286"/>
      <c r="I42" s="228"/>
      <c r="J42" s="228"/>
    </row>
    <row r="43" spans="2:10" s="227" customFormat="1" ht="15.75" customHeight="1">
      <c r="B43" s="231"/>
      <c r="C43" s="231"/>
      <c r="D43" s="231"/>
      <c r="E43" s="231"/>
      <c r="I43" s="228"/>
      <c r="J43" s="228"/>
    </row>
    <row r="44" spans="1:10" s="1" customFormat="1" ht="15.75" customHeight="1" thickBot="1">
      <c r="A44" s="279" t="s">
        <v>583</v>
      </c>
      <c r="B44" s="233"/>
      <c r="C44" s="233"/>
      <c r="D44" s="233"/>
      <c r="E44" s="233"/>
      <c r="I44" s="144"/>
      <c r="J44" s="144"/>
    </row>
    <row r="45" spans="1:10" s="149" customFormat="1" ht="15.75" customHeight="1">
      <c r="A45" s="280"/>
      <c r="B45" s="281" t="s">
        <v>89</v>
      </c>
      <c r="C45" s="281" t="s">
        <v>16</v>
      </c>
      <c r="D45" s="281" t="s">
        <v>4</v>
      </c>
      <c r="E45" s="282" t="s">
        <v>17</v>
      </c>
      <c r="I45" s="150"/>
      <c r="J45" s="150"/>
    </row>
    <row r="46" spans="1:10" s="149" customFormat="1" ht="15.75" customHeight="1" thickBot="1">
      <c r="A46" s="283" t="s">
        <v>1</v>
      </c>
      <c r="B46" s="284" t="s">
        <v>19</v>
      </c>
      <c r="C46" s="284" t="s">
        <v>19</v>
      </c>
      <c r="D46" s="284" t="s">
        <v>19</v>
      </c>
      <c r="E46" s="285"/>
      <c r="I46" s="150"/>
      <c r="J46" s="150"/>
    </row>
    <row r="47" spans="1:10" s="17" customFormat="1" ht="15.75" customHeight="1" thickBot="1">
      <c r="A47" s="41"/>
      <c r="B47" s="234"/>
      <c r="C47" s="234"/>
      <c r="D47" s="234"/>
      <c r="E47" s="235"/>
      <c r="I47" s="32"/>
      <c r="J47" s="32"/>
    </row>
    <row r="48" spans="1:10" s="16" customFormat="1" ht="15.75" customHeight="1" thickBot="1">
      <c r="A48" s="236" t="s">
        <v>35</v>
      </c>
      <c r="B48" s="237"/>
      <c r="C48" s="237"/>
      <c r="D48" s="237"/>
      <c r="E48" s="238"/>
      <c r="I48" s="12"/>
      <c r="J48" s="12"/>
    </row>
    <row r="49" spans="1:5" ht="15.75" customHeight="1">
      <c r="A49" s="38" t="s">
        <v>21</v>
      </c>
      <c r="B49" s="39">
        <v>21500000</v>
      </c>
      <c r="C49" s="39">
        <f>SUM(B49)</f>
        <v>21500000</v>
      </c>
      <c r="D49" s="39">
        <v>24987316.47</v>
      </c>
      <c r="E49" s="42">
        <f aca="true" t="shared" si="0" ref="E49:E54">SUM(D49/C49*100)</f>
        <v>116.22007660465117</v>
      </c>
    </row>
    <row r="50" spans="1:5" ht="15.75" customHeight="1">
      <c r="A50" s="9" t="s">
        <v>20</v>
      </c>
      <c r="B50" s="10">
        <v>3200000</v>
      </c>
      <c r="C50" s="39">
        <f>SUM(B50)</f>
        <v>3200000</v>
      </c>
      <c r="D50" s="10">
        <v>3971110.66</v>
      </c>
      <c r="E50" s="42">
        <f t="shared" si="0"/>
        <v>124.09720812500001</v>
      </c>
    </row>
    <row r="51" spans="1:5" ht="15.75" customHeight="1">
      <c r="A51" s="9" t="s">
        <v>22</v>
      </c>
      <c r="B51" s="10">
        <v>2000000</v>
      </c>
      <c r="C51" s="39">
        <f>SUM(B51)</f>
        <v>2000000</v>
      </c>
      <c r="D51" s="10">
        <v>2550112.21</v>
      </c>
      <c r="E51" s="42">
        <f t="shared" si="0"/>
        <v>127.5056105</v>
      </c>
    </row>
    <row r="52" spans="1:5" ht="15.75" customHeight="1">
      <c r="A52" s="9" t="s">
        <v>23</v>
      </c>
      <c r="B52" s="10">
        <v>17500000</v>
      </c>
      <c r="C52" s="39">
        <v>18907000</v>
      </c>
      <c r="D52" s="10">
        <v>24778077.98</v>
      </c>
      <c r="E52" s="42">
        <f t="shared" si="0"/>
        <v>131.05240376580102</v>
      </c>
    </row>
    <row r="53" spans="1:5" ht="15.75" customHeight="1">
      <c r="A53" s="9" t="s">
        <v>24</v>
      </c>
      <c r="B53" s="10">
        <v>1800000</v>
      </c>
      <c r="C53" s="39">
        <v>6651000</v>
      </c>
      <c r="D53" s="10">
        <v>6302870</v>
      </c>
      <c r="E53" s="42">
        <f t="shared" si="0"/>
        <v>94.76574951135167</v>
      </c>
    </row>
    <row r="54" spans="1:5" ht="15.75" customHeight="1">
      <c r="A54" s="9" t="s">
        <v>25</v>
      </c>
      <c r="B54" s="10">
        <v>45416400</v>
      </c>
      <c r="C54" s="39">
        <v>47182400</v>
      </c>
      <c r="D54" s="10">
        <v>53409076.6</v>
      </c>
      <c r="E54" s="42">
        <f t="shared" si="0"/>
        <v>113.19703236800163</v>
      </c>
    </row>
    <row r="55" spans="1:5" ht="15.75" customHeight="1">
      <c r="A55" s="9" t="s">
        <v>129</v>
      </c>
      <c r="B55" s="10">
        <v>0</v>
      </c>
      <c r="C55" s="39">
        <f>SUM(B55)</f>
        <v>0</v>
      </c>
      <c r="D55" s="10">
        <v>2000</v>
      </c>
      <c r="E55" s="42" t="s">
        <v>90</v>
      </c>
    </row>
    <row r="56" spans="1:5" ht="15.75" customHeight="1">
      <c r="A56" s="9" t="s">
        <v>98</v>
      </c>
      <c r="B56" s="10">
        <v>0</v>
      </c>
      <c r="C56" s="39">
        <f>SUM(B56)</f>
        <v>0</v>
      </c>
      <c r="D56" s="10">
        <v>21543</v>
      </c>
      <c r="E56" s="42" t="s">
        <v>90</v>
      </c>
    </row>
    <row r="57" spans="1:5" ht="15.75" customHeight="1">
      <c r="A57" s="9" t="s">
        <v>130</v>
      </c>
      <c r="B57" s="10">
        <v>0</v>
      </c>
      <c r="C57" s="39">
        <f>SUM(B57)</f>
        <v>0</v>
      </c>
      <c r="D57" s="10">
        <v>7865</v>
      </c>
      <c r="E57" s="42" t="s">
        <v>90</v>
      </c>
    </row>
    <row r="58" spans="1:5" ht="15.75" customHeight="1">
      <c r="A58" s="9" t="s">
        <v>26</v>
      </c>
      <c r="B58" s="10">
        <v>5600000</v>
      </c>
      <c r="C58" s="39">
        <f>SUM(B58)</f>
        <v>5600000</v>
      </c>
      <c r="D58" s="10">
        <v>5650792</v>
      </c>
      <c r="E58" s="42">
        <f aca="true" t="shared" si="1" ref="E58:E65">SUM(D58/C58*100)</f>
        <v>100.907</v>
      </c>
    </row>
    <row r="59" spans="1:5" ht="15.75" customHeight="1">
      <c r="A59" s="9" t="s">
        <v>27</v>
      </c>
      <c r="B59" s="10">
        <v>230000</v>
      </c>
      <c r="C59" s="39">
        <v>247200</v>
      </c>
      <c r="D59" s="10">
        <v>237244</v>
      </c>
      <c r="E59" s="42">
        <f t="shared" si="1"/>
        <v>95.97249190938511</v>
      </c>
    </row>
    <row r="60" spans="1:5" ht="15.75" customHeight="1">
      <c r="A60" s="9" t="s">
        <v>28</v>
      </c>
      <c r="B60" s="10">
        <v>280000</v>
      </c>
      <c r="C60" s="39">
        <v>295800</v>
      </c>
      <c r="D60" s="10">
        <v>277609</v>
      </c>
      <c r="E60" s="42">
        <f t="shared" si="1"/>
        <v>93.85023664638268</v>
      </c>
    </row>
    <row r="61" spans="1:5" ht="15.75" customHeight="1">
      <c r="A61" s="9" t="s">
        <v>29</v>
      </c>
      <c r="B61" s="10">
        <v>55000</v>
      </c>
      <c r="C61" s="39">
        <f>SUM(B61)</f>
        <v>55000</v>
      </c>
      <c r="D61" s="10">
        <v>64766</v>
      </c>
      <c r="E61" s="42">
        <f t="shared" si="1"/>
        <v>117.75636363636363</v>
      </c>
    </row>
    <row r="62" spans="1:5" ht="15.75" customHeight="1">
      <c r="A62" s="9" t="s">
        <v>30</v>
      </c>
      <c r="B62" s="10">
        <v>2200000</v>
      </c>
      <c r="C62" s="39">
        <f>SUM(B62)</f>
        <v>2200000</v>
      </c>
      <c r="D62" s="10">
        <v>2453280</v>
      </c>
      <c r="E62" s="42">
        <f t="shared" si="1"/>
        <v>111.51272727272728</v>
      </c>
    </row>
    <row r="63" spans="1:5" ht="15.75" customHeight="1">
      <c r="A63" s="9" t="s">
        <v>150</v>
      </c>
      <c r="B63" s="10">
        <v>1000000</v>
      </c>
      <c r="C63" s="39">
        <v>0</v>
      </c>
      <c r="D63" s="10">
        <v>523306.64</v>
      </c>
      <c r="E63" s="42" t="s">
        <v>90</v>
      </c>
    </row>
    <row r="64" spans="1:5" ht="15.75" customHeight="1">
      <c r="A64" s="9" t="s">
        <v>151</v>
      </c>
      <c r="B64" s="10">
        <v>0</v>
      </c>
      <c r="C64" s="39">
        <v>450000</v>
      </c>
      <c r="D64" s="10">
        <v>594200</v>
      </c>
      <c r="E64" s="42">
        <f t="shared" si="1"/>
        <v>132.04444444444445</v>
      </c>
    </row>
    <row r="65" spans="1:5" ht="15.75" customHeight="1">
      <c r="A65" s="9" t="s">
        <v>152</v>
      </c>
      <c r="B65" s="10">
        <v>0</v>
      </c>
      <c r="C65" s="39">
        <v>1000000</v>
      </c>
      <c r="D65" s="10">
        <v>1957923.98</v>
      </c>
      <c r="E65" s="42">
        <f t="shared" si="1"/>
        <v>195.792398</v>
      </c>
    </row>
    <row r="66" spans="1:5" ht="15.75" customHeight="1">
      <c r="A66" s="9" t="s">
        <v>112</v>
      </c>
      <c r="B66" s="10">
        <v>0</v>
      </c>
      <c r="C66" s="39">
        <f>SUM(B66)</f>
        <v>0</v>
      </c>
      <c r="D66" s="10">
        <v>-3000</v>
      </c>
      <c r="E66" s="42" t="s">
        <v>90</v>
      </c>
    </row>
    <row r="67" spans="1:5" ht="15.75" customHeight="1">
      <c r="A67" s="9" t="s">
        <v>31</v>
      </c>
      <c r="B67" s="10">
        <v>6600000</v>
      </c>
      <c r="C67" s="39">
        <f>SUM(B67)</f>
        <v>6600000</v>
      </c>
      <c r="D67" s="10">
        <f>SUM(D68:D83)</f>
        <v>8075335</v>
      </c>
      <c r="E67" s="42">
        <f>SUM(D67/C67*100)</f>
        <v>122.3535606060606</v>
      </c>
    </row>
    <row r="68" spans="1:10" s="94" customFormat="1" ht="15.75" customHeight="1">
      <c r="A68" s="90" t="s">
        <v>169</v>
      </c>
      <c r="B68" s="91"/>
      <c r="C68" s="92"/>
      <c r="D68" s="91">
        <v>1732100</v>
      </c>
      <c r="E68" s="100"/>
      <c r="F68" s="95"/>
      <c r="I68" s="95"/>
      <c r="J68" s="95"/>
    </row>
    <row r="69" spans="1:10" s="94" customFormat="1" ht="15.75" customHeight="1">
      <c r="A69" s="90" t="s">
        <v>179</v>
      </c>
      <c r="B69" s="91"/>
      <c r="C69" s="92"/>
      <c r="D69" s="91">
        <v>32550</v>
      </c>
      <c r="E69" s="93"/>
      <c r="F69" s="95"/>
      <c r="I69" s="95"/>
      <c r="J69" s="95"/>
    </row>
    <row r="70" spans="1:10" s="94" customFormat="1" ht="15.75" customHeight="1">
      <c r="A70" s="90" t="s">
        <v>170</v>
      </c>
      <c r="B70" s="91"/>
      <c r="C70" s="92"/>
      <c r="D70" s="91">
        <v>2000</v>
      </c>
      <c r="E70" s="100"/>
      <c r="I70" s="95"/>
      <c r="J70" s="95"/>
    </row>
    <row r="71" spans="1:10" s="94" customFormat="1" ht="15.75" customHeight="1">
      <c r="A71" s="90" t="s">
        <v>171</v>
      </c>
      <c r="B71" s="91"/>
      <c r="C71" s="92"/>
      <c r="D71" s="91">
        <v>250830</v>
      </c>
      <c r="E71" s="93"/>
      <c r="I71" s="95"/>
      <c r="J71" s="95"/>
    </row>
    <row r="72" spans="1:10" s="94" customFormat="1" ht="15.75" customHeight="1">
      <c r="A72" s="90" t="s">
        <v>172</v>
      </c>
      <c r="B72" s="91"/>
      <c r="C72" s="92"/>
      <c r="D72" s="91">
        <v>15600</v>
      </c>
      <c r="E72" s="100"/>
      <c r="I72" s="95"/>
      <c r="J72" s="95"/>
    </row>
    <row r="73" spans="1:10" s="94" customFormat="1" ht="15.75" customHeight="1">
      <c r="A73" s="90" t="s">
        <v>173</v>
      </c>
      <c r="B73" s="91"/>
      <c r="C73" s="92"/>
      <c r="D73" s="91">
        <v>318100</v>
      </c>
      <c r="E73" s="93"/>
      <c r="I73" s="95"/>
      <c r="J73" s="95"/>
    </row>
    <row r="74" spans="1:10" s="94" customFormat="1" ht="15.75" customHeight="1">
      <c r="A74" s="90" t="s">
        <v>174</v>
      </c>
      <c r="B74" s="91"/>
      <c r="C74" s="92"/>
      <c r="D74" s="91">
        <v>20505</v>
      </c>
      <c r="E74" s="100"/>
      <c r="I74" s="95"/>
      <c r="J74" s="95"/>
    </row>
    <row r="75" spans="1:10" s="94" customFormat="1" ht="15.75" customHeight="1">
      <c r="A75" s="90" t="s">
        <v>175</v>
      </c>
      <c r="B75" s="91"/>
      <c r="C75" s="92"/>
      <c r="D75" s="91">
        <v>171900</v>
      </c>
      <c r="E75" s="93"/>
      <c r="I75" s="95"/>
      <c r="J75" s="95"/>
    </row>
    <row r="76" spans="1:10" s="94" customFormat="1" ht="15.75" customHeight="1">
      <c r="A76" s="90" t="s">
        <v>176</v>
      </c>
      <c r="B76" s="91"/>
      <c r="C76" s="92"/>
      <c r="D76" s="91">
        <v>4511455</v>
      </c>
      <c r="E76" s="100"/>
      <c r="I76" s="95"/>
      <c r="J76" s="95"/>
    </row>
    <row r="77" spans="1:10" s="94" customFormat="1" ht="15.75" customHeight="1">
      <c r="A77" s="90" t="s">
        <v>177</v>
      </c>
      <c r="B77" s="91"/>
      <c r="C77" s="92"/>
      <c r="D77" s="91">
        <v>830400</v>
      </c>
      <c r="E77" s="93"/>
      <c r="I77" s="95"/>
      <c r="J77" s="95"/>
    </row>
    <row r="78" spans="1:10" s="94" customFormat="1" ht="15.75" customHeight="1">
      <c r="A78" s="90" t="s">
        <v>178</v>
      </c>
      <c r="B78" s="91"/>
      <c r="C78" s="92"/>
      <c r="D78" s="91">
        <v>20855</v>
      </c>
      <c r="E78" s="100"/>
      <c r="I78" s="95"/>
      <c r="J78" s="95"/>
    </row>
    <row r="79" spans="1:10" s="94" customFormat="1" ht="15.75" customHeight="1">
      <c r="A79" s="90" t="s">
        <v>584</v>
      </c>
      <c r="B79" s="91"/>
      <c r="C79" s="92"/>
      <c r="D79" s="91">
        <v>1000</v>
      </c>
      <c r="E79" s="100"/>
      <c r="I79" s="95"/>
      <c r="J79" s="95"/>
    </row>
    <row r="80" spans="1:10" s="94" customFormat="1" ht="15.75" customHeight="1">
      <c r="A80" s="90" t="s">
        <v>180</v>
      </c>
      <c r="B80" s="91"/>
      <c r="C80" s="92"/>
      <c r="D80" s="91">
        <v>600</v>
      </c>
      <c r="E80" s="93"/>
      <c r="I80" s="95"/>
      <c r="J80" s="95"/>
    </row>
    <row r="81" spans="1:10" s="94" customFormat="1" ht="15.75" customHeight="1">
      <c r="A81" s="90" t="s">
        <v>181</v>
      </c>
      <c r="B81" s="91"/>
      <c r="C81" s="92"/>
      <c r="D81" s="91">
        <v>157650</v>
      </c>
      <c r="E81" s="100"/>
      <c r="I81" s="95"/>
      <c r="J81" s="95"/>
    </row>
    <row r="82" spans="1:10" s="94" customFormat="1" ht="15.75" customHeight="1">
      <c r="A82" s="90" t="s">
        <v>182</v>
      </c>
      <c r="B82" s="91"/>
      <c r="C82" s="92"/>
      <c r="D82" s="91">
        <v>290</v>
      </c>
      <c r="E82" s="93"/>
      <c r="I82" s="95"/>
      <c r="J82" s="95"/>
    </row>
    <row r="83" spans="1:10" s="94" customFormat="1" ht="15.75" customHeight="1">
      <c r="A83" s="90" t="s">
        <v>183</v>
      </c>
      <c r="B83" s="91"/>
      <c r="C83" s="92"/>
      <c r="D83" s="91">
        <v>9500</v>
      </c>
      <c r="E83" s="100"/>
      <c r="I83" s="95"/>
      <c r="J83" s="95"/>
    </row>
    <row r="84" spans="1:5" ht="15.75" customHeight="1" thickBot="1">
      <c r="A84" s="43" t="s">
        <v>32</v>
      </c>
      <c r="B84" s="40">
        <v>11000000</v>
      </c>
      <c r="C84" s="39">
        <f>SUM(B84)</f>
        <v>11000000</v>
      </c>
      <c r="D84" s="40">
        <v>10207257.83</v>
      </c>
      <c r="E84" s="59">
        <f>SUM(D84/C84*100)</f>
        <v>92.79325299999999</v>
      </c>
    </row>
    <row r="85" spans="1:10" s="16" customFormat="1" ht="15.75" customHeight="1" thickBot="1">
      <c r="A85" s="56" t="s">
        <v>33</v>
      </c>
      <c r="B85" s="57">
        <f>SUM(B49:B84)</f>
        <v>118381400</v>
      </c>
      <c r="C85" s="57">
        <f>SUM(C49:C84)</f>
        <v>126888400</v>
      </c>
      <c r="D85" s="57">
        <f>SUM(D49:D67,D84)</f>
        <v>146068686.37000003</v>
      </c>
      <c r="E85" s="87">
        <f>SUM(D85/C85*100)</f>
        <v>115.11587061543847</v>
      </c>
      <c r="I85" s="12"/>
      <c r="J85" s="12"/>
    </row>
    <row r="86" spans="1:6" ht="15.75" customHeight="1" thickBot="1">
      <c r="A86" s="239"/>
      <c r="B86" s="240"/>
      <c r="C86" s="240"/>
      <c r="D86" s="241"/>
      <c r="E86" s="242"/>
      <c r="F86" s="243"/>
    </row>
    <row r="87" spans="1:10" s="246" customFormat="1" ht="15.75" customHeight="1" thickBot="1">
      <c r="A87" s="44" t="s">
        <v>34</v>
      </c>
      <c r="B87" s="244"/>
      <c r="C87" s="45"/>
      <c r="D87" s="45"/>
      <c r="E87" s="245"/>
      <c r="I87" s="247"/>
      <c r="J87" s="247"/>
    </row>
    <row r="88" spans="1:6" ht="15.75" customHeight="1">
      <c r="A88" s="9" t="s">
        <v>36</v>
      </c>
      <c r="B88" s="10">
        <v>5000</v>
      </c>
      <c r="C88" s="10">
        <f>SUM(B88)</f>
        <v>5000</v>
      </c>
      <c r="D88" s="10">
        <v>19366</v>
      </c>
      <c r="E88" s="42">
        <f>SUM(D88/C88*100)</f>
        <v>387.32</v>
      </c>
      <c r="F88" s="11"/>
    </row>
    <row r="89" spans="1:6" ht="15.75" customHeight="1">
      <c r="A89" s="9" t="s">
        <v>184</v>
      </c>
      <c r="B89" s="10">
        <v>1000</v>
      </c>
      <c r="C89" s="10">
        <v>1000</v>
      </c>
      <c r="D89" s="10">
        <v>0</v>
      </c>
      <c r="E89" s="42" t="s">
        <v>90</v>
      </c>
      <c r="F89" s="11"/>
    </row>
    <row r="90" spans="1:6" ht="15.75" customHeight="1">
      <c r="A90" s="9" t="s">
        <v>585</v>
      </c>
      <c r="B90" s="10">
        <v>0</v>
      </c>
      <c r="C90" s="10">
        <v>0</v>
      </c>
      <c r="D90" s="10">
        <v>500</v>
      </c>
      <c r="E90" s="42" t="s">
        <v>90</v>
      </c>
      <c r="F90" s="11"/>
    </row>
    <row r="91" spans="1:6" ht="15.75" customHeight="1">
      <c r="A91" s="9" t="s">
        <v>185</v>
      </c>
      <c r="B91" s="10">
        <v>0</v>
      </c>
      <c r="C91" s="10">
        <v>0</v>
      </c>
      <c r="D91" s="10">
        <v>2000</v>
      </c>
      <c r="E91" s="42" t="s">
        <v>90</v>
      </c>
      <c r="F91" s="11"/>
    </row>
    <row r="92" spans="1:6" ht="15.75" customHeight="1">
      <c r="A92" s="9" t="s">
        <v>186</v>
      </c>
      <c r="B92" s="10">
        <v>0</v>
      </c>
      <c r="C92" s="10">
        <v>0</v>
      </c>
      <c r="D92" s="10">
        <v>130</v>
      </c>
      <c r="E92" s="42" t="s">
        <v>90</v>
      </c>
      <c r="F92" s="11"/>
    </row>
    <row r="93" spans="1:6" ht="15.75" customHeight="1">
      <c r="A93" s="9" t="s">
        <v>187</v>
      </c>
      <c r="B93" s="10">
        <v>0</v>
      </c>
      <c r="C93" s="10">
        <v>0</v>
      </c>
      <c r="D93" s="10">
        <v>186206</v>
      </c>
      <c r="E93" s="42" t="s">
        <v>90</v>
      </c>
      <c r="F93" s="11"/>
    </row>
    <row r="94" spans="1:6" ht="15.75" customHeight="1">
      <c r="A94" s="9" t="s">
        <v>188</v>
      </c>
      <c r="B94" s="10">
        <v>0</v>
      </c>
      <c r="C94" s="10">
        <v>0</v>
      </c>
      <c r="D94" s="10">
        <v>2735</v>
      </c>
      <c r="E94" s="74" t="s">
        <v>90</v>
      </c>
      <c r="F94" s="11"/>
    </row>
    <row r="95" spans="1:5" ht="15.75" customHeight="1">
      <c r="A95" s="43" t="s">
        <v>586</v>
      </c>
      <c r="B95" s="10">
        <v>556000</v>
      </c>
      <c r="C95" s="10">
        <v>556000</v>
      </c>
      <c r="D95" s="10">
        <v>401085.78</v>
      </c>
      <c r="E95" s="42">
        <f>SUM(D95/C95*100)</f>
        <v>72.13773021582735</v>
      </c>
    </row>
    <row r="96" spans="1:5" ht="15.75" customHeight="1">
      <c r="A96" s="43" t="s">
        <v>587</v>
      </c>
      <c r="B96" s="10">
        <v>0</v>
      </c>
      <c r="C96" s="10">
        <f>SUM(B96)</f>
        <v>0</v>
      </c>
      <c r="D96" s="10">
        <v>22900</v>
      </c>
      <c r="E96" s="42" t="s">
        <v>90</v>
      </c>
    </row>
    <row r="97" spans="1:5" ht="15.75" customHeight="1">
      <c r="A97" s="43" t="s">
        <v>588</v>
      </c>
      <c r="B97" s="248">
        <v>0</v>
      </c>
      <c r="C97" s="10">
        <v>0</v>
      </c>
      <c r="D97" s="10">
        <v>10710</v>
      </c>
      <c r="E97" s="42" t="s">
        <v>90</v>
      </c>
    </row>
    <row r="98" spans="1:5" ht="15.75" customHeight="1">
      <c r="A98" s="43" t="s">
        <v>589</v>
      </c>
      <c r="B98" s="248">
        <v>0</v>
      </c>
      <c r="C98" s="10">
        <v>0</v>
      </c>
      <c r="D98" s="10">
        <v>16467</v>
      </c>
      <c r="E98" s="42" t="s">
        <v>90</v>
      </c>
    </row>
    <row r="99" spans="1:5" ht="15.75" customHeight="1">
      <c r="A99" s="43" t="s">
        <v>590</v>
      </c>
      <c r="B99" s="248">
        <v>0</v>
      </c>
      <c r="C99" s="10">
        <v>0</v>
      </c>
      <c r="D99" s="10">
        <v>490</v>
      </c>
      <c r="E99" s="42" t="s">
        <v>90</v>
      </c>
    </row>
    <row r="100" spans="1:5" ht="15.75" customHeight="1">
      <c r="A100" s="9" t="s">
        <v>189</v>
      </c>
      <c r="B100" s="248">
        <v>0</v>
      </c>
      <c r="C100" s="10">
        <v>1200000</v>
      </c>
      <c r="D100" s="10">
        <v>1736732.61</v>
      </c>
      <c r="E100" s="42">
        <f>SUM(D100/C100*100)</f>
        <v>144.7277175</v>
      </c>
    </row>
    <row r="101" spans="1:5" ht="15.75" customHeight="1">
      <c r="A101" s="9" t="s">
        <v>190</v>
      </c>
      <c r="B101" s="248">
        <v>0</v>
      </c>
      <c r="C101" s="10">
        <v>0</v>
      </c>
      <c r="D101" s="10">
        <v>3146</v>
      </c>
      <c r="E101" s="42" t="s">
        <v>90</v>
      </c>
    </row>
    <row r="102" spans="1:5" ht="15.75" customHeight="1">
      <c r="A102" s="9" t="s">
        <v>191</v>
      </c>
      <c r="B102" s="248">
        <v>0</v>
      </c>
      <c r="C102" s="10">
        <v>0</v>
      </c>
      <c r="D102" s="10">
        <v>16950</v>
      </c>
      <c r="E102" s="42" t="s">
        <v>90</v>
      </c>
    </row>
    <row r="103" spans="1:5" ht="15.75" customHeight="1">
      <c r="A103" s="9" t="s">
        <v>192</v>
      </c>
      <c r="B103" s="10">
        <v>1000</v>
      </c>
      <c r="C103" s="10">
        <f>SUM(B103)</f>
        <v>1000</v>
      </c>
      <c r="D103" s="10">
        <v>2292</v>
      </c>
      <c r="E103" s="42">
        <f>SUM(D103/C103*100)</f>
        <v>229.2</v>
      </c>
    </row>
    <row r="104" spans="1:6" ht="15.75" customHeight="1">
      <c r="A104" s="9" t="s">
        <v>193</v>
      </c>
      <c r="B104" s="10">
        <v>0</v>
      </c>
      <c r="C104" s="10">
        <f>SUM(B104)</f>
        <v>0</v>
      </c>
      <c r="D104" s="10">
        <v>249619.54</v>
      </c>
      <c r="E104" s="42" t="s">
        <v>90</v>
      </c>
      <c r="F104" s="11"/>
    </row>
    <row r="105" spans="1:5" ht="15.75" customHeight="1">
      <c r="A105" s="9" t="s">
        <v>592</v>
      </c>
      <c r="B105" s="10">
        <v>0</v>
      </c>
      <c r="C105" s="10">
        <v>0</v>
      </c>
      <c r="D105" s="10">
        <v>6495</v>
      </c>
      <c r="E105" s="42" t="s">
        <v>90</v>
      </c>
    </row>
    <row r="106" spans="1:5" ht="15.75" customHeight="1">
      <c r="A106" s="9" t="s">
        <v>591</v>
      </c>
      <c r="B106" s="10">
        <v>0</v>
      </c>
      <c r="C106" s="10">
        <v>0</v>
      </c>
      <c r="D106" s="10">
        <v>520000</v>
      </c>
      <c r="E106" s="42" t="s">
        <v>90</v>
      </c>
    </row>
    <row r="107" spans="1:5" ht="15.75" customHeight="1">
      <c r="A107" s="9" t="s">
        <v>593</v>
      </c>
      <c r="B107" s="10">
        <v>0</v>
      </c>
      <c r="C107" s="10">
        <f>SUM(B107)</f>
        <v>0</v>
      </c>
      <c r="D107" s="10">
        <v>95790.93</v>
      </c>
      <c r="E107" s="42" t="s">
        <v>90</v>
      </c>
    </row>
    <row r="108" spans="1:5" ht="15.75" customHeight="1">
      <c r="A108" s="9" t="s">
        <v>194</v>
      </c>
      <c r="B108" s="10">
        <v>0</v>
      </c>
      <c r="C108" s="10">
        <v>3000</v>
      </c>
      <c r="D108" s="10">
        <v>35580</v>
      </c>
      <c r="E108" s="42" t="s">
        <v>90</v>
      </c>
    </row>
    <row r="109" spans="1:5" ht="15.75" customHeight="1">
      <c r="A109" s="9" t="s">
        <v>594</v>
      </c>
      <c r="B109" s="10">
        <v>0</v>
      </c>
      <c r="C109" s="10">
        <v>0</v>
      </c>
      <c r="D109" s="10">
        <v>46000</v>
      </c>
      <c r="E109" s="42" t="s">
        <v>90</v>
      </c>
    </row>
    <row r="110" spans="1:5" ht="15.75" customHeight="1">
      <c r="A110" s="9" t="s">
        <v>243</v>
      </c>
      <c r="B110" s="10"/>
      <c r="C110" s="10"/>
      <c r="D110" s="10"/>
      <c r="E110" s="42"/>
    </row>
    <row r="111" spans="1:6" ht="15.75" customHeight="1">
      <c r="A111" s="9" t="s">
        <v>598</v>
      </c>
      <c r="B111" s="10">
        <v>0</v>
      </c>
      <c r="C111" s="10">
        <v>0</v>
      </c>
      <c r="D111" s="10">
        <v>18973.95</v>
      </c>
      <c r="E111" s="42" t="s">
        <v>90</v>
      </c>
      <c r="F111" s="11"/>
    </row>
    <row r="112" spans="1:11" ht="15.75" customHeight="1">
      <c r="A112" s="9" t="s">
        <v>595</v>
      </c>
      <c r="B112" s="10">
        <v>8000</v>
      </c>
      <c r="C112" s="10">
        <v>8000</v>
      </c>
      <c r="D112" s="10">
        <v>21657</v>
      </c>
      <c r="E112" s="42">
        <f>SUM(D112/C112*100)</f>
        <v>270.7125</v>
      </c>
      <c r="K112" s="11"/>
    </row>
    <row r="113" spans="1:11" ht="15.75" customHeight="1">
      <c r="A113" s="9" t="s">
        <v>596</v>
      </c>
      <c r="B113" s="10">
        <v>5000</v>
      </c>
      <c r="C113" s="10">
        <v>5000</v>
      </c>
      <c r="D113" s="10">
        <v>5406.6</v>
      </c>
      <c r="E113" s="42">
        <f>SUM(D113/C113*100)</f>
        <v>108.132</v>
      </c>
      <c r="K113" s="11"/>
    </row>
    <row r="114" spans="1:5" ht="15.75" customHeight="1">
      <c r="A114" s="9" t="s">
        <v>597</v>
      </c>
      <c r="B114" s="10">
        <v>0</v>
      </c>
      <c r="C114" s="10">
        <v>0</v>
      </c>
      <c r="D114" s="10">
        <v>1033</v>
      </c>
      <c r="E114" s="42" t="s">
        <v>90</v>
      </c>
    </row>
    <row r="115" spans="1:5" ht="15.75" customHeight="1">
      <c r="A115" s="9" t="s">
        <v>195</v>
      </c>
      <c r="B115" s="10">
        <v>12000</v>
      </c>
      <c r="C115" s="10">
        <v>12000</v>
      </c>
      <c r="D115" s="10">
        <v>0</v>
      </c>
      <c r="E115" s="42">
        <f>SUM(D115/C115*100)</f>
        <v>0</v>
      </c>
    </row>
    <row r="116" spans="1:6" ht="15.75" customHeight="1">
      <c r="A116" s="9" t="s">
        <v>196</v>
      </c>
      <c r="B116" s="10">
        <v>0</v>
      </c>
      <c r="C116" s="10">
        <v>0</v>
      </c>
      <c r="D116" s="10">
        <v>1800</v>
      </c>
      <c r="E116" s="42" t="s">
        <v>90</v>
      </c>
      <c r="F116" s="11"/>
    </row>
    <row r="117" spans="1:5" ht="15.75" customHeight="1">
      <c r="A117" s="9" t="s">
        <v>197</v>
      </c>
      <c r="B117" s="10">
        <v>0</v>
      </c>
      <c r="C117" s="10">
        <v>0</v>
      </c>
      <c r="D117" s="10">
        <v>13200</v>
      </c>
      <c r="E117" s="42" t="s">
        <v>90</v>
      </c>
    </row>
    <row r="118" spans="1:5" ht="15.75" customHeight="1">
      <c r="A118" s="9" t="s">
        <v>198</v>
      </c>
      <c r="B118" s="10">
        <v>0</v>
      </c>
      <c r="C118" s="10">
        <v>0</v>
      </c>
      <c r="D118" s="10">
        <v>76500</v>
      </c>
      <c r="E118" s="42" t="s">
        <v>90</v>
      </c>
    </row>
    <row r="119" spans="1:6" ht="15.75" customHeight="1">
      <c r="A119" s="9" t="s">
        <v>199</v>
      </c>
      <c r="B119" s="10">
        <v>0</v>
      </c>
      <c r="C119" s="10">
        <v>0</v>
      </c>
      <c r="D119" s="10">
        <v>37550</v>
      </c>
      <c r="E119" s="42" t="s">
        <v>90</v>
      </c>
      <c r="F119" s="11"/>
    </row>
    <row r="120" spans="1:5" ht="15.75" customHeight="1">
      <c r="A120" s="9" t="s">
        <v>131</v>
      </c>
      <c r="B120" s="10">
        <v>256000</v>
      </c>
      <c r="C120" s="10">
        <f>SUM(B120)</f>
        <v>256000</v>
      </c>
      <c r="D120" s="10">
        <v>238627.77</v>
      </c>
      <c r="E120" s="42">
        <f>SUM(D120/C120*100)</f>
        <v>93.21397265625</v>
      </c>
    </row>
    <row r="121" spans="1:5" ht="15.75" customHeight="1">
      <c r="A121" s="9" t="s">
        <v>599</v>
      </c>
      <c r="B121" s="10">
        <v>0</v>
      </c>
      <c r="C121" s="10">
        <v>333000</v>
      </c>
      <c r="D121" s="10">
        <v>333402</v>
      </c>
      <c r="E121" s="42">
        <f>SUM(D121/C121*100)</f>
        <v>100.12072072072071</v>
      </c>
    </row>
    <row r="122" spans="1:5" ht="15.75" customHeight="1">
      <c r="A122" s="9" t="s">
        <v>600</v>
      </c>
      <c r="B122" s="10">
        <v>0</v>
      </c>
      <c r="C122" s="10">
        <v>0</v>
      </c>
      <c r="D122" s="10">
        <v>7522</v>
      </c>
      <c r="E122" s="42" t="s">
        <v>90</v>
      </c>
    </row>
    <row r="123" spans="1:5" ht="15.75" customHeight="1">
      <c r="A123" s="9" t="s">
        <v>132</v>
      </c>
      <c r="B123" s="10">
        <v>0</v>
      </c>
      <c r="C123" s="10">
        <f>SUM(B123)</f>
        <v>0</v>
      </c>
      <c r="D123" s="10">
        <v>278049</v>
      </c>
      <c r="E123" s="42" t="s">
        <v>90</v>
      </c>
    </row>
    <row r="124" spans="1:6" ht="15.75" customHeight="1">
      <c r="A124" s="9" t="s">
        <v>202</v>
      </c>
      <c r="B124" s="10">
        <v>0</v>
      </c>
      <c r="C124" s="10">
        <v>0</v>
      </c>
      <c r="D124" s="10">
        <v>184863.66</v>
      </c>
      <c r="E124" s="42" t="s">
        <v>90</v>
      </c>
      <c r="F124" s="11"/>
    </row>
    <row r="125" spans="1:5" ht="15.75" customHeight="1">
      <c r="A125" s="9" t="s">
        <v>115</v>
      </c>
      <c r="B125" s="10"/>
      <c r="C125" s="10"/>
      <c r="D125" s="10"/>
      <c r="E125" s="42"/>
    </row>
    <row r="126" spans="1:6" ht="15.75" customHeight="1">
      <c r="A126" s="9" t="s">
        <v>203</v>
      </c>
      <c r="B126" s="10">
        <v>0</v>
      </c>
      <c r="C126" s="10">
        <v>0</v>
      </c>
      <c r="D126" s="10">
        <v>306</v>
      </c>
      <c r="E126" s="42" t="s">
        <v>90</v>
      </c>
      <c r="F126" s="11"/>
    </row>
    <row r="127" spans="1:7" ht="15.75" customHeight="1">
      <c r="A127" s="9" t="s">
        <v>204</v>
      </c>
      <c r="B127" s="10">
        <v>0</v>
      </c>
      <c r="C127" s="10">
        <v>0</v>
      </c>
      <c r="D127" s="10">
        <v>30600</v>
      </c>
      <c r="E127" s="42" t="s">
        <v>90</v>
      </c>
      <c r="F127" s="11"/>
      <c r="G127" s="11"/>
    </row>
    <row r="128" spans="1:6" ht="15.75" customHeight="1">
      <c r="A128" s="9" t="s">
        <v>205</v>
      </c>
      <c r="B128" s="10">
        <v>0</v>
      </c>
      <c r="C128" s="10">
        <v>0</v>
      </c>
      <c r="D128" s="10">
        <v>424510</v>
      </c>
      <c r="E128" s="42" t="s">
        <v>90</v>
      </c>
      <c r="F128" s="11"/>
    </row>
    <row r="129" spans="1:5" ht="15.75" customHeight="1">
      <c r="A129" s="9" t="s">
        <v>206</v>
      </c>
      <c r="B129" s="10">
        <v>0</v>
      </c>
      <c r="C129" s="10">
        <v>0</v>
      </c>
      <c r="D129" s="10">
        <v>5155</v>
      </c>
      <c r="E129" s="42" t="s">
        <v>90</v>
      </c>
    </row>
    <row r="130" spans="1:5" ht="15.75" customHeight="1">
      <c r="A130" s="9" t="s">
        <v>601</v>
      </c>
      <c r="B130" s="10">
        <v>0</v>
      </c>
      <c r="C130" s="10">
        <v>0</v>
      </c>
      <c r="D130" s="10">
        <v>10000</v>
      </c>
      <c r="E130" s="42" t="s">
        <v>90</v>
      </c>
    </row>
    <row r="131" spans="1:5" ht="15.75" customHeight="1">
      <c r="A131" s="9" t="s">
        <v>207</v>
      </c>
      <c r="B131" s="10">
        <v>190000</v>
      </c>
      <c r="C131" s="10">
        <v>190000</v>
      </c>
      <c r="D131" s="10">
        <v>200348</v>
      </c>
      <c r="E131" s="42">
        <f>SUM(D131/C131*100)</f>
        <v>105.44631578947367</v>
      </c>
    </row>
    <row r="132" spans="1:5" ht="15.75" customHeight="1">
      <c r="A132" s="9" t="s">
        <v>208</v>
      </c>
      <c r="B132" s="10">
        <v>624000</v>
      </c>
      <c r="C132" s="10">
        <v>624000</v>
      </c>
      <c r="D132" s="10">
        <v>814266.94</v>
      </c>
      <c r="E132" s="42">
        <f>SUM(D132/C132*100)</f>
        <v>130.49149679487178</v>
      </c>
    </row>
    <row r="133" spans="1:5" ht="15.75" customHeight="1">
      <c r="A133" s="9" t="s">
        <v>209</v>
      </c>
      <c r="B133" s="10">
        <v>0</v>
      </c>
      <c r="C133" s="10">
        <v>0</v>
      </c>
      <c r="D133" s="10">
        <v>15300</v>
      </c>
      <c r="E133" s="42" t="s">
        <v>90</v>
      </c>
    </row>
    <row r="134" spans="1:5" ht="15.75" customHeight="1">
      <c r="A134" s="9" t="s">
        <v>765</v>
      </c>
      <c r="B134" s="10">
        <v>2166000</v>
      </c>
      <c r="C134" s="10">
        <v>2166000</v>
      </c>
      <c r="D134" s="10">
        <v>3187664.84</v>
      </c>
      <c r="E134" s="42">
        <f>SUM(D134/C134*100)</f>
        <v>147.16827516158816</v>
      </c>
    </row>
    <row r="135" spans="1:5" ht="15.75" customHeight="1">
      <c r="A135" s="9" t="s">
        <v>211</v>
      </c>
      <c r="B135" s="10">
        <v>0</v>
      </c>
      <c r="C135" s="10">
        <v>0</v>
      </c>
      <c r="D135" s="10">
        <v>7373</v>
      </c>
      <c r="E135" s="42" t="s">
        <v>90</v>
      </c>
    </row>
    <row r="136" spans="1:7" ht="15.75" customHeight="1">
      <c r="A136" s="9" t="s">
        <v>212</v>
      </c>
      <c r="B136" s="10">
        <v>0</v>
      </c>
      <c r="C136" s="10">
        <v>0</v>
      </c>
      <c r="D136" s="10">
        <v>1860</v>
      </c>
      <c r="E136" s="42" t="s">
        <v>90</v>
      </c>
      <c r="G136" s="11"/>
    </row>
    <row r="137" spans="1:6" ht="15.75" customHeight="1">
      <c r="A137" s="9" t="s">
        <v>213</v>
      </c>
      <c r="B137" s="10">
        <v>1558000</v>
      </c>
      <c r="C137" s="10">
        <f>SUM(B137)</f>
        <v>1558000</v>
      </c>
      <c r="D137" s="10">
        <v>1630634</v>
      </c>
      <c r="E137" s="42">
        <f>SUM(D137/C137*100)</f>
        <v>104.66200256739408</v>
      </c>
      <c r="F137" s="11"/>
    </row>
    <row r="138" spans="1:5" ht="15.75" customHeight="1">
      <c r="A138" s="9" t="s">
        <v>133</v>
      </c>
      <c r="B138" s="10">
        <v>72000</v>
      </c>
      <c r="C138" s="10">
        <f>SUM(B138)</f>
        <v>72000</v>
      </c>
      <c r="D138" s="10">
        <v>91223.37</v>
      </c>
      <c r="E138" s="42">
        <f>SUM(D138/C138*100)</f>
        <v>126.699125</v>
      </c>
    </row>
    <row r="139" spans="1:5" ht="15.75" customHeight="1">
      <c r="A139" s="9" t="s">
        <v>602</v>
      </c>
      <c r="B139" s="10">
        <v>0</v>
      </c>
      <c r="C139" s="10">
        <v>0</v>
      </c>
      <c r="D139" s="10">
        <v>30500</v>
      </c>
      <c r="E139" s="42" t="s">
        <v>90</v>
      </c>
    </row>
    <row r="140" spans="1:5" ht="15.75" customHeight="1">
      <c r="A140" s="9" t="s">
        <v>214</v>
      </c>
      <c r="B140" s="10">
        <v>0</v>
      </c>
      <c r="C140" s="10">
        <f>SUM(B140)</f>
        <v>0</v>
      </c>
      <c r="D140" s="10">
        <v>2850</v>
      </c>
      <c r="E140" s="42" t="s">
        <v>90</v>
      </c>
    </row>
    <row r="141" spans="1:5" ht="15.75" customHeight="1">
      <c r="A141" s="9" t="s">
        <v>215</v>
      </c>
      <c r="B141" s="10">
        <v>0</v>
      </c>
      <c r="C141" s="10">
        <v>0</v>
      </c>
      <c r="D141" s="10">
        <v>600</v>
      </c>
      <c r="E141" s="42" t="s">
        <v>90</v>
      </c>
    </row>
    <row r="142" spans="1:5" ht="15.75" customHeight="1">
      <c r="A142" s="9" t="s">
        <v>140</v>
      </c>
      <c r="B142" s="10">
        <v>0</v>
      </c>
      <c r="C142" s="10">
        <v>0</v>
      </c>
      <c r="D142" s="10">
        <v>10630</v>
      </c>
      <c r="E142" s="42" t="s">
        <v>90</v>
      </c>
    </row>
    <row r="143" spans="1:5" ht="15.75" customHeight="1">
      <c r="A143" s="9" t="s">
        <v>134</v>
      </c>
      <c r="B143" s="10">
        <v>0</v>
      </c>
      <c r="C143" s="10">
        <f>SUM(B143)</f>
        <v>0</v>
      </c>
      <c r="D143" s="10">
        <v>7752</v>
      </c>
      <c r="E143" s="42" t="s">
        <v>90</v>
      </c>
    </row>
    <row r="144" spans="1:5" ht="15.75" customHeight="1">
      <c r="A144" s="9" t="s">
        <v>135</v>
      </c>
      <c r="B144" s="10">
        <v>102000</v>
      </c>
      <c r="C144" s="10">
        <v>0</v>
      </c>
      <c r="D144" s="10">
        <v>0</v>
      </c>
      <c r="E144" s="42" t="s">
        <v>90</v>
      </c>
    </row>
    <row r="145" spans="1:5" ht="15.75" customHeight="1">
      <c r="A145" s="9" t="s">
        <v>603</v>
      </c>
      <c r="B145" s="10">
        <v>0</v>
      </c>
      <c r="C145" s="10">
        <v>112000</v>
      </c>
      <c r="D145" s="10">
        <v>109991.29</v>
      </c>
      <c r="E145" s="42">
        <f>SUM(D145/C145*100)</f>
        <v>98.20650892857142</v>
      </c>
    </row>
    <row r="146" spans="1:5" ht="15.75" customHeight="1">
      <c r="A146" s="9" t="s">
        <v>216</v>
      </c>
      <c r="B146" s="10">
        <v>0</v>
      </c>
      <c r="C146" s="10">
        <v>0</v>
      </c>
      <c r="D146" s="10">
        <v>1106</v>
      </c>
      <c r="E146" s="42" t="s">
        <v>90</v>
      </c>
    </row>
    <row r="147" spans="1:5" ht="15.75" customHeight="1">
      <c r="A147" s="9" t="s">
        <v>604</v>
      </c>
      <c r="B147" s="10">
        <v>0</v>
      </c>
      <c r="C147" s="10">
        <f>SUM(B147)</f>
        <v>0</v>
      </c>
      <c r="D147" s="10">
        <v>74099.52</v>
      </c>
      <c r="E147" s="42" t="s">
        <v>90</v>
      </c>
    </row>
    <row r="148" spans="1:6" ht="15.75" customHeight="1">
      <c r="A148" s="9" t="s">
        <v>217</v>
      </c>
      <c r="B148" s="10">
        <v>213000</v>
      </c>
      <c r="C148" s="10">
        <f>SUM(B148)</f>
        <v>213000</v>
      </c>
      <c r="D148" s="10">
        <v>276488</v>
      </c>
      <c r="E148" s="42">
        <f>SUM(D148/C148*100)</f>
        <v>129.80657276995305</v>
      </c>
      <c r="F148" s="11"/>
    </row>
    <row r="149" spans="1:5" ht="15.75" customHeight="1">
      <c r="A149" s="43" t="s">
        <v>218</v>
      </c>
      <c r="B149" s="40">
        <v>0</v>
      </c>
      <c r="C149" s="10">
        <v>0</v>
      </c>
      <c r="D149" s="40">
        <v>8340.24</v>
      </c>
      <c r="E149" s="42" t="s">
        <v>90</v>
      </c>
    </row>
    <row r="150" spans="1:6" ht="15.75" customHeight="1">
      <c r="A150" s="43" t="s">
        <v>219</v>
      </c>
      <c r="B150" s="40">
        <v>0</v>
      </c>
      <c r="C150" s="10">
        <f>SUM(B150)</f>
        <v>0</v>
      </c>
      <c r="D150" s="40">
        <v>51091</v>
      </c>
      <c r="E150" s="42" t="s">
        <v>90</v>
      </c>
      <c r="F150" s="11"/>
    </row>
    <row r="151" spans="1:6" ht="15.75" customHeight="1">
      <c r="A151" s="43" t="s">
        <v>220</v>
      </c>
      <c r="B151" s="40">
        <v>0</v>
      </c>
      <c r="C151" s="10">
        <v>2600</v>
      </c>
      <c r="D151" s="40">
        <v>5083</v>
      </c>
      <c r="E151" s="42" t="s">
        <v>90</v>
      </c>
      <c r="F151" s="11"/>
    </row>
    <row r="152" spans="1:5" ht="15.75" customHeight="1">
      <c r="A152" s="43" t="s">
        <v>221</v>
      </c>
      <c r="B152" s="40">
        <v>0</v>
      </c>
      <c r="C152" s="10">
        <v>0</v>
      </c>
      <c r="D152" s="40">
        <v>29612</v>
      </c>
      <c r="E152" s="42" t="s">
        <v>90</v>
      </c>
    </row>
    <row r="153" spans="1:6" ht="15.75" customHeight="1">
      <c r="A153" s="43" t="s">
        <v>605</v>
      </c>
      <c r="B153" s="40">
        <v>352000</v>
      </c>
      <c r="C153" s="10">
        <v>352000</v>
      </c>
      <c r="D153" s="40">
        <v>463023.6</v>
      </c>
      <c r="E153" s="42">
        <f>SUM(D153/C153*100)</f>
        <v>131.54079545454545</v>
      </c>
      <c r="F153" s="11"/>
    </row>
    <row r="154" spans="1:5" ht="15.75" customHeight="1">
      <c r="A154" s="43" t="s">
        <v>240</v>
      </c>
      <c r="B154" s="40">
        <v>0</v>
      </c>
      <c r="C154" s="10">
        <v>0</v>
      </c>
      <c r="D154" s="40">
        <v>122691.37</v>
      </c>
      <c r="E154" s="42" t="s">
        <v>90</v>
      </c>
    </row>
    <row r="155" spans="1:5" ht="15.75" customHeight="1">
      <c r="A155" s="43" t="s">
        <v>222</v>
      </c>
      <c r="B155" s="40">
        <v>0</v>
      </c>
      <c r="C155" s="10">
        <v>367000</v>
      </c>
      <c r="D155" s="40">
        <v>401548.44</v>
      </c>
      <c r="E155" s="42" t="s">
        <v>90</v>
      </c>
    </row>
    <row r="156" spans="1:6" ht="15.75" customHeight="1">
      <c r="A156" s="9" t="s">
        <v>606</v>
      </c>
      <c r="B156" s="10">
        <v>500000</v>
      </c>
      <c r="C156" s="10">
        <f>SUM(B156)</f>
        <v>500000</v>
      </c>
      <c r="D156" s="10">
        <v>186577.83</v>
      </c>
      <c r="E156" s="42">
        <f>SUM(D156/C156*100)</f>
        <v>37.315566</v>
      </c>
      <c r="F156" s="243"/>
    </row>
    <row r="157" spans="1:5" ht="15.75" customHeight="1">
      <c r="A157" s="43" t="s">
        <v>80</v>
      </c>
      <c r="B157" s="40">
        <v>0</v>
      </c>
      <c r="C157" s="40">
        <v>0</v>
      </c>
      <c r="D157" s="40">
        <v>34</v>
      </c>
      <c r="E157" s="74" t="s">
        <v>90</v>
      </c>
    </row>
    <row r="158" spans="1:10" s="16" customFormat="1" ht="15.75" customHeight="1" thickBot="1">
      <c r="A158" s="43" t="s">
        <v>116</v>
      </c>
      <c r="B158" s="40">
        <v>0</v>
      </c>
      <c r="C158" s="40">
        <f>SUM(B158)</f>
        <v>0</v>
      </c>
      <c r="D158" s="40">
        <v>2350</v>
      </c>
      <c r="E158" s="59" t="s">
        <v>90</v>
      </c>
      <c r="I158" s="12"/>
      <c r="J158" s="12"/>
    </row>
    <row r="159" spans="1:10" s="22" customFormat="1" ht="15.75" customHeight="1" thickBot="1">
      <c r="A159" s="58" t="s">
        <v>45</v>
      </c>
      <c r="B159" s="57">
        <f>SUM(B88:B158)</f>
        <v>6621000</v>
      </c>
      <c r="C159" s="57">
        <f>SUM(C88:C158)</f>
        <v>8536600</v>
      </c>
      <c r="D159" s="57">
        <f>SUM(D88:D158)</f>
        <v>12797390.279999997</v>
      </c>
      <c r="E159" s="87">
        <f>SUM(D159/C159*100)</f>
        <v>149.91202914509287</v>
      </c>
      <c r="I159" s="133"/>
      <c r="J159" s="133"/>
    </row>
    <row r="160" spans="1:5" ht="15.75" customHeight="1" thickBot="1">
      <c r="A160" s="249"/>
      <c r="B160" s="250"/>
      <c r="C160" s="250"/>
      <c r="D160" s="250"/>
      <c r="E160" s="251"/>
    </row>
    <row r="161" spans="1:10" s="23" customFormat="1" ht="15.75" customHeight="1" thickBot="1">
      <c r="A161" s="252" t="s">
        <v>46</v>
      </c>
      <c r="B161" s="253"/>
      <c r="C161" s="253"/>
      <c r="D161" s="253"/>
      <c r="E161" s="254"/>
      <c r="F161" s="255"/>
      <c r="I161" s="96"/>
      <c r="J161" s="96"/>
    </row>
    <row r="162" spans="1:10" s="23" customFormat="1" ht="15.75" customHeight="1">
      <c r="A162" s="9" t="s">
        <v>200</v>
      </c>
      <c r="B162" s="10">
        <v>0</v>
      </c>
      <c r="C162" s="10">
        <v>100000</v>
      </c>
      <c r="D162" s="10">
        <v>100000</v>
      </c>
      <c r="E162" s="42" t="s">
        <v>90</v>
      </c>
      <c r="F162" s="176"/>
      <c r="I162" s="96"/>
      <c r="J162" s="96"/>
    </row>
    <row r="163" spans="1:10" s="23" customFormat="1" ht="15.75" customHeight="1">
      <c r="A163" s="9" t="s">
        <v>607</v>
      </c>
      <c r="B163" s="10">
        <v>0</v>
      </c>
      <c r="C163" s="10">
        <v>149000</v>
      </c>
      <c r="D163" s="10">
        <v>0</v>
      </c>
      <c r="E163" s="42">
        <f>SUM(D163/C163*100)</f>
        <v>0</v>
      </c>
      <c r="F163" s="176"/>
      <c r="I163" s="96"/>
      <c r="J163" s="96"/>
    </row>
    <row r="164" spans="1:10" s="23" customFormat="1" ht="15.75" customHeight="1">
      <c r="A164" s="256" t="s">
        <v>201</v>
      </c>
      <c r="B164" s="257">
        <v>0</v>
      </c>
      <c r="C164" s="257">
        <v>32000</v>
      </c>
      <c r="D164" s="257">
        <v>1404830</v>
      </c>
      <c r="E164" s="258" t="s">
        <v>90</v>
      </c>
      <c r="F164" s="255"/>
      <c r="I164" s="96"/>
      <c r="J164" s="96"/>
    </row>
    <row r="165" spans="1:10" s="23" customFormat="1" ht="15.75" customHeight="1">
      <c r="A165" s="256" t="s">
        <v>609</v>
      </c>
      <c r="B165" s="257">
        <v>0</v>
      </c>
      <c r="C165" s="257">
        <v>0</v>
      </c>
      <c r="D165" s="257">
        <v>447540</v>
      </c>
      <c r="E165" s="260" t="s">
        <v>90</v>
      </c>
      <c r="F165" s="255"/>
      <c r="I165" s="96"/>
      <c r="J165" s="96"/>
    </row>
    <row r="166" spans="1:10" s="23" customFormat="1" ht="15.75" customHeight="1">
      <c r="A166" s="261" t="s">
        <v>154</v>
      </c>
      <c r="B166" s="259">
        <v>5000000</v>
      </c>
      <c r="C166" s="259">
        <f>SUM(B166)</f>
        <v>5000000</v>
      </c>
      <c r="D166" s="259">
        <v>3577502</v>
      </c>
      <c r="E166" s="262">
        <f>SUM(D166/C166*100)</f>
        <v>71.55004000000001</v>
      </c>
      <c r="F166" s="96"/>
      <c r="I166" s="96"/>
      <c r="J166" s="96"/>
    </row>
    <row r="167" spans="1:10" s="23" customFormat="1" ht="15.75" customHeight="1">
      <c r="A167" s="263" t="s">
        <v>156</v>
      </c>
      <c r="B167" s="257">
        <v>0</v>
      </c>
      <c r="C167" s="257">
        <v>0</v>
      </c>
      <c r="D167" s="257">
        <v>2000</v>
      </c>
      <c r="E167" s="264" t="s">
        <v>90</v>
      </c>
      <c r="F167" s="176"/>
      <c r="I167" s="96"/>
      <c r="J167" s="96"/>
    </row>
    <row r="168" spans="1:10" s="23" customFormat="1" ht="15.75" customHeight="1" thickBot="1">
      <c r="A168" s="261" t="s">
        <v>608</v>
      </c>
      <c r="B168" s="259">
        <v>0</v>
      </c>
      <c r="C168" s="259">
        <v>0</v>
      </c>
      <c r="D168" s="259">
        <v>11090</v>
      </c>
      <c r="E168" s="265" t="s">
        <v>90</v>
      </c>
      <c r="F168" s="176"/>
      <c r="I168" s="96"/>
      <c r="J168" s="96"/>
    </row>
    <row r="169" spans="1:10" s="22" customFormat="1" ht="15.75" customHeight="1" thickBot="1">
      <c r="A169" s="56" t="s">
        <v>47</v>
      </c>
      <c r="B169" s="57">
        <f>SUM(B162:B168)</f>
        <v>5000000</v>
      </c>
      <c r="C169" s="57">
        <f>SUM(C162:C168)</f>
        <v>5281000</v>
      </c>
      <c r="D169" s="57">
        <f>SUM(D162:D168)</f>
        <v>5542962</v>
      </c>
      <c r="E169" s="55">
        <f>SUM(D169/C169*100)</f>
        <v>104.96046203370575</v>
      </c>
      <c r="I169" s="133"/>
      <c r="J169" s="133"/>
    </row>
    <row r="170" spans="1:10" s="16" customFormat="1" ht="15.75" customHeight="1" thickBot="1">
      <c r="A170" s="47"/>
      <c r="B170" s="48"/>
      <c r="C170" s="48"/>
      <c r="D170" s="48"/>
      <c r="E170" s="49"/>
      <c r="I170" s="12"/>
      <c r="J170" s="12"/>
    </row>
    <row r="171" spans="1:10" s="16" customFormat="1" ht="15.75" customHeight="1" thickBot="1">
      <c r="A171" s="44" t="s">
        <v>102</v>
      </c>
      <c r="B171" s="45"/>
      <c r="C171" s="45"/>
      <c r="D171" s="45"/>
      <c r="E171" s="46"/>
      <c r="I171" s="12"/>
      <c r="J171" s="12"/>
    </row>
    <row r="172" spans="1:10" s="149" customFormat="1" ht="15.75" customHeight="1" thickBot="1">
      <c r="A172" s="151" t="s">
        <v>620</v>
      </c>
      <c r="B172" s="152">
        <f>SUM(B173:B174)</f>
        <v>0</v>
      </c>
      <c r="C172" s="152">
        <f>SUM(C173:C174)</f>
        <v>658951.4</v>
      </c>
      <c r="D172" s="152">
        <f>SUM(D173:D174)</f>
        <v>658951.4</v>
      </c>
      <c r="E172" s="153">
        <f>SUM(D172/C172*100)</f>
        <v>100</v>
      </c>
      <c r="I172" s="150"/>
      <c r="J172" s="150"/>
    </row>
    <row r="173" spans="1:10" s="94" customFormat="1" ht="15.75" customHeight="1">
      <c r="A173" s="105" t="s">
        <v>610</v>
      </c>
      <c r="B173" s="92">
        <v>0</v>
      </c>
      <c r="C173" s="92">
        <v>333781.4</v>
      </c>
      <c r="D173" s="92">
        <v>333781.4</v>
      </c>
      <c r="E173" s="99"/>
      <c r="I173" s="95"/>
      <c r="J173" s="95"/>
    </row>
    <row r="174" spans="1:10" s="94" customFormat="1" ht="15.75" customHeight="1" thickBot="1">
      <c r="A174" s="106" t="s">
        <v>611</v>
      </c>
      <c r="B174" s="107">
        <v>0</v>
      </c>
      <c r="C174" s="107">
        <v>325170</v>
      </c>
      <c r="D174" s="107">
        <v>325170</v>
      </c>
      <c r="E174" s="93"/>
      <c r="I174" s="95"/>
      <c r="J174" s="95"/>
    </row>
    <row r="175" spans="1:10" s="149" customFormat="1" ht="15.75" customHeight="1" thickBot="1">
      <c r="A175" s="151" t="s">
        <v>101</v>
      </c>
      <c r="B175" s="152">
        <v>22583600</v>
      </c>
      <c r="C175" s="152">
        <v>22583600</v>
      </c>
      <c r="D175" s="152">
        <v>22583600</v>
      </c>
      <c r="E175" s="153">
        <f>SUM(D175/C175*100)</f>
        <v>100</v>
      </c>
      <c r="I175" s="150"/>
      <c r="J175" s="150"/>
    </row>
    <row r="176" spans="1:10" s="149" customFormat="1" ht="15.75" customHeight="1" thickBot="1">
      <c r="A176" s="151" t="s">
        <v>619</v>
      </c>
      <c r="B176" s="152">
        <f>SUM(B177:B187)</f>
        <v>0</v>
      </c>
      <c r="C176" s="152">
        <f>SUM(C177:C187)</f>
        <v>5682594.82</v>
      </c>
      <c r="D176" s="152">
        <f>SUM(D177:D187)</f>
        <v>5682594.82</v>
      </c>
      <c r="E176" s="153">
        <f>SUM(D176/C176*100)</f>
        <v>100</v>
      </c>
      <c r="I176" s="150"/>
      <c r="J176" s="150"/>
    </row>
    <row r="177" spans="1:10" s="149" customFormat="1" ht="15.75" customHeight="1">
      <c r="A177" s="115" t="s">
        <v>612</v>
      </c>
      <c r="B177" s="116">
        <v>0</v>
      </c>
      <c r="C177" s="116">
        <v>1266919</v>
      </c>
      <c r="D177" s="116">
        <v>1266919</v>
      </c>
      <c r="E177" s="117"/>
      <c r="I177" s="150"/>
      <c r="J177" s="150"/>
    </row>
    <row r="178" spans="1:10" s="149" customFormat="1" ht="15.75" customHeight="1">
      <c r="A178" s="97" t="s">
        <v>613</v>
      </c>
      <c r="B178" s="98">
        <v>0</v>
      </c>
      <c r="C178" s="98">
        <v>1791236</v>
      </c>
      <c r="D178" s="98">
        <v>1791236</v>
      </c>
      <c r="E178" s="100"/>
      <c r="I178" s="150"/>
      <c r="J178" s="150"/>
    </row>
    <row r="179" spans="1:10" s="149" customFormat="1" ht="15.75" customHeight="1">
      <c r="A179" s="97" t="s">
        <v>226</v>
      </c>
      <c r="B179" s="98">
        <v>0</v>
      </c>
      <c r="C179" s="98">
        <v>66300</v>
      </c>
      <c r="D179" s="98">
        <v>66300</v>
      </c>
      <c r="E179" s="100"/>
      <c r="I179" s="150"/>
      <c r="J179" s="150"/>
    </row>
    <row r="180" spans="1:10" s="149" customFormat="1" ht="15.75" customHeight="1">
      <c r="A180" s="97" t="s">
        <v>232</v>
      </c>
      <c r="B180" s="98">
        <v>0</v>
      </c>
      <c r="C180" s="98">
        <v>807535.6</v>
      </c>
      <c r="D180" s="98">
        <v>807535.6</v>
      </c>
      <c r="E180" s="100"/>
      <c r="I180" s="150"/>
      <c r="J180" s="150"/>
    </row>
    <row r="181" spans="1:10" s="149" customFormat="1" ht="15.75" customHeight="1">
      <c r="A181" s="105" t="s">
        <v>614</v>
      </c>
      <c r="B181" s="92">
        <v>0</v>
      </c>
      <c r="C181" s="92">
        <v>222651.2</v>
      </c>
      <c r="D181" s="92">
        <v>222651.2</v>
      </c>
      <c r="E181" s="100"/>
      <c r="I181" s="150"/>
      <c r="J181" s="150"/>
    </row>
    <row r="182" spans="1:10" s="94" customFormat="1" ht="15.75" customHeight="1">
      <c r="A182" s="105" t="s">
        <v>224</v>
      </c>
      <c r="B182" s="92">
        <v>0</v>
      </c>
      <c r="C182" s="92">
        <v>30750</v>
      </c>
      <c r="D182" s="92">
        <v>30750</v>
      </c>
      <c r="E182" s="99"/>
      <c r="I182" s="95"/>
      <c r="J182" s="95"/>
    </row>
    <row r="183" spans="1:10" s="94" customFormat="1" ht="15.75" customHeight="1">
      <c r="A183" s="97" t="s">
        <v>223</v>
      </c>
      <c r="B183" s="98">
        <v>0</v>
      </c>
      <c r="C183" s="98">
        <v>19250</v>
      </c>
      <c r="D183" s="98">
        <v>19250</v>
      </c>
      <c r="E183" s="99"/>
      <c r="I183" s="95"/>
      <c r="J183" s="95"/>
    </row>
    <row r="184" spans="1:10" s="94" customFormat="1" ht="15.75" customHeight="1">
      <c r="A184" s="97" t="s">
        <v>225</v>
      </c>
      <c r="B184" s="98">
        <v>0</v>
      </c>
      <c r="C184" s="98">
        <v>50000</v>
      </c>
      <c r="D184" s="98">
        <v>50000</v>
      </c>
      <c r="E184" s="99"/>
      <c r="I184" s="95"/>
      <c r="J184" s="95"/>
    </row>
    <row r="185" spans="1:10" s="94" customFormat="1" ht="15.75" customHeight="1">
      <c r="A185" s="97" t="s">
        <v>616</v>
      </c>
      <c r="B185" s="98">
        <v>0</v>
      </c>
      <c r="C185" s="98">
        <v>30000</v>
      </c>
      <c r="D185" s="98">
        <v>30000</v>
      </c>
      <c r="E185" s="99"/>
      <c r="I185" s="95"/>
      <c r="J185" s="95"/>
    </row>
    <row r="186" spans="1:10" s="94" customFormat="1" ht="15.75" customHeight="1">
      <c r="A186" s="97" t="s">
        <v>617</v>
      </c>
      <c r="B186" s="98">
        <v>0</v>
      </c>
      <c r="C186" s="98">
        <v>725000</v>
      </c>
      <c r="D186" s="98">
        <v>725000</v>
      </c>
      <c r="E186" s="99"/>
      <c r="I186" s="95"/>
      <c r="J186" s="95"/>
    </row>
    <row r="187" spans="1:10" s="94" customFormat="1" ht="15.75" customHeight="1" thickBot="1">
      <c r="A187" s="158" t="s">
        <v>615</v>
      </c>
      <c r="B187" s="159">
        <v>0</v>
      </c>
      <c r="C187" s="159">
        <v>672953.02</v>
      </c>
      <c r="D187" s="159">
        <v>672953.02</v>
      </c>
      <c r="E187" s="160"/>
      <c r="I187" s="95"/>
      <c r="J187" s="95"/>
    </row>
    <row r="188" spans="1:10" s="94" customFormat="1" ht="15.75" customHeight="1" thickBot="1">
      <c r="A188" s="163" t="s">
        <v>618</v>
      </c>
      <c r="B188" s="164">
        <f>SUM(B189)</f>
        <v>0</v>
      </c>
      <c r="C188" s="164">
        <f>SUM(C189)</f>
        <v>378200.88</v>
      </c>
      <c r="D188" s="164">
        <f>SUM(D189)</f>
        <v>378200.88</v>
      </c>
      <c r="E188" s="153">
        <f>SUM(D188/C188*100)</f>
        <v>100</v>
      </c>
      <c r="I188" s="95"/>
      <c r="J188" s="95"/>
    </row>
    <row r="189" spans="1:10" s="94" customFormat="1" ht="15.75" customHeight="1" thickBot="1">
      <c r="A189" s="161" t="s">
        <v>621</v>
      </c>
      <c r="B189" s="162">
        <v>0</v>
      </c>
      <c r="C189" s="162">
        <v>378200.88</v>
      </c>
      <c r="D189" s="162">
        <v>378200.88</v>
      </c>
      <c r="E189" s="160"/>
      <c r="I189" s="95"/>
      <c r="J189" s="95"/>
    </row>
    <row r="190" spans="1:10" s="23" customFormat="1" ht="15.75" customHeight="1" thickBot="1">
      <c r="A190" s="151" t="s">
        <v>622</v>
      </c>
      <c r="B190" s="152">
        <f>SUM(B191:B193)</f>
        <v>0</v>
      </c>
      <c r="C190" s="152">
        <f>SUM(C191:C193)</f>
        <v>393508</v>
      </c>
      <c r="D190" s="152">
        <f>SUM(D191:D193)</f>
        <v>393508</v>
      </c>
      <c r="E190" s="153">
        <f>SUM(D190/C190*100)</f>
        <v>100</v>
      </c>
      <c r="I190" s="96"/>
      <c r="J190" s="96"/>
    </row>
    <row r="191" spans="1:10" s="94" customFormat="1" ht="15.75" customHeight="1">
      <c r="A191" s="115" t="s">
        <v>227</v>
      </c>
      <c r="B191" s="116">
        <v>0</v>
      </c>
      <c r="C191" s="116">
        <v>2320</v>
      </c>
      <c r="D191" s="116">
        <v>2320</v>
      </c>
      <c r="E191" s="117"/>
      <c r="I191" s="95"/>
      <c r="J191" s="95"/>
    </row>
    <row r="192" spans="1:10" s="94" customFormat="1" ht="15.75" customHeight="1">
      <c r="A192" s="97" t="s">
        <v>228</v>
      </c>
      <c r="B192" s="98">
        <v>0</v>
      </c>
      <c r="C192" s="98">
        <v>21000</v>
      </c>
      <c r="D192" s="98">
        <v>21000</v>
      </c>
      <c r="E192" s="99"/>
      <c r="I192" s="95"/>
      <c r="J192" s="95"/>
    </row>
    <row r="193" spans="1:10" s="94" customFormat="1" ht="15.75" customHeight="1" thickBot="1">
      <c r="A193" s="158" t="s">
        <v>229</v>
      </c>
      <c r="B193" s="159">
        <v>0</v>
      </c>
      <c r="C193" s="159">
        <v>370188</v>
      </c>
      <c r="D193" s="159">
        <v>370188</v>
      </c>
      <c r="E193" s="160"/>
      <c r="I193" s="95"/>
      <c r="J193" s="95"/>
    </row>
    <row r="194" spans="1:10" s="23" customFormat="1" ht="15.75" customHeight="1" thickBot="1">
      <c r="A194" s="151" t="s">
        <v>623</v>
      </c>
      <c r="B194" s="152">
        <f>SUM(B195:B215)</f>
        <v>0</v>
      </c>
      <c r="C194" s="152">
        <f>SUM(C195:C215)</f>
        <v>1598833</v>
      </c>
      <c r="D194" s="152">
        <f>SUM(D195:D215)</f>
        <v>1598833</v>
      </c>
      <c r="E194" s="153">
        <f>SUM(D194/C194*100)</f>
        <v>100</v>
      </c>
      <c r="I194" s="96"/>
      <c r="J194" s="96"/>
    </row>
    <row r="195" spans="1:10" s="23" customFormat="1" ht="15.75" customHeight="1">
      <c r="A195" s="115" t="s">
        <v>236</v>
      </c>
      <c r="B195" s="116">
        <v>0</v>
      </c>
      <c r="C195" s="116">
        <v>25000</v>
      </c>
      <c r="D195" s="116">
        <v>25000</v>
      </c>
      <c r="E195" s="157"/>
      <c r="I195" s="96"/>
      <c r="J195" s="96"/>
    </row>
    <row r="196" spans="1:10" s="94" customFormat="1" ht="15.75" customHeight="1">
      <c r="A196" s="97" t="s">
        <v>624</v>
      </c>
      <c r="B196" s="98">
        <v>0</v>
      </c>
      <c r="C196" s="98">
        <v>20032</v>
      </c>
      <c r="D196" s="98">
        <v>20032</v>
      </c>
      <c r="E196" s="100"/>
      <c r="I196" s="95"/>
      <c r="J196" s="95"/>
    </row>
    <row r="197" spans="1:10" s="23" customFormat="1" ht="15.75" customHeight="1">
      <c r="A197" s="97" t="s">
        <v>233</v>
      </c>
      <c r="B197" s="98">
        <v>0</v>
      </c>
      <c r="C197" s="98">
        <v>80000</v>
      </c>
      <c r="D197" s="98">
        <v>80000</v>
      </c>
      <c r="E197" s="99"/>
      <c r="I197" s="96"/>
      <c r="J197" s="96"/>
    </row>
    <row r="198" spans="1:10" s="94" customFormat="1" ht="15.75" customHeight="1">
      <c r="A198" s="105" t="s">
        <v>230</v>
      </c>
      <c r="B198" s="92">
        <v>0</v>
      </c>
      <c r="C198" s="92">
        <v>35000</v>
      </c>
      <c r="D198" s="92">
        <v>35000</v>
      </c>
      <c r="E198" s="99"/>
      <c r="I198" s="95"/>
      <c r="J198" s="95"/>
    </row>
    <row r="199" spans="1:10" s="94" customFormat="1" ht="15.75" customHeight="1">
      <c r="A199" s="97" t="s">
        <v>237</v>
      </c>
      <c r="B199" s="98">
        <v>0</v>
      </c>
      <c r="C199" s="98">
        <v>129540</v>
      </c>
      <c r="D199" s="98">
        <v>129540</v>
      </c>
      <c r="E199" s="99"/>
      <c r="I199" s="95"/>
      <c r="J199" s="95"/>
    </row>
    <row r="200" spans="1:10" s="94" customFormat="1" ht="15.75" customHeight="1">
      <c r="A200" s="97" t="s">
        <v>234</v>
      </c>
      <c r="B200" s="98">
        <v>0</v>
      </c>
      <c r="C200" s="98">
        <v>11977</v>
      </c>
      <c r="D200" s="98">
        <v>11977</v>
      </c>
      <c r="E200" s="99"/>
      <c r="I200" s="95"/>
      <c r="J200" s="95"/>
    </row>
    <row r="201" spans="1:10" s="94" customFormat="1" ht="15.75" customHeight="1">
      <c r="A201" s="97" t="s">
        <v>235</v>
      </c>
      <c r="B201" s="98">
        <v>0</v>
      </c>
      <c r="C201" s="98">
        <v>6973</v>
      </c>
      <c r="D201" s="98">
        <v>6973</v>
      </c>
      <c r="E201" s="99"/>
      <c r="I201" s="95"/>
      <c r="J201" s="95"/>
    </row>
    <row r="202" spans="1:10" s="94" customFormat="1" ht="15.75" customHeight="1">
      <c r="A202" s="97" t="s">
        <v>238</v>
      </c>
      <c r="B202" s="98">
        <v>0</v>
      </c>
      <c r="C202" s="98">
        <v>28000</v>
      </c>
      <c r="D202" s="98">
        <v>28000</v>
      </c>
      <c r="E202" s="99"/>
      <c r="I202" s="95"/>
      <c r="J202" s="95"/>
    </row>
    <row r="203" spans="1:10" s="94" customFormat="1" ht="15.75" customHeight="1">
      <c r="A203" s="97" t="s">
        <v>239</v>
      </c>
      <c r="B203" s="98">
        <v>0</v>
      </c>
      <c r="C203" s="98">
        <v>235739</v>
      </c>
      <c r="D203" s="98">
        <v>235739</v>
      </c>
      <c r="E203" s="99"/>
      <c r="I203" s="95"/>
      <c r="J203" s="95"/>
    </row>
    <row r="204" spans="1:10" s="94" customFormat="1" ht="15.75" customHeight="1">
      <c r="A204" s="97" t="s">
        <v>625</v>
      </c>
      <c r="B204" s="166">
        <v>0</v>
      </c>
      <c r="C204" s="166">
        <v>528000</v>
      </c>
      <c r="D204" s="166">
        <v>528000</v>
      </c>
      <c r="E204" s="167"/>
      <c r="I204" s="95"/>
      <c r="J204" s="95"/>
    </row>
    <row r="205" spans="1:10" s="94" customFormat="1" ht="15.75" customHeight="1">
      <c r="A205" s="97" t="s">
        <v>626</v>
      </c>
      <c r="B205" s="166">
        <v>0</v>
      </c>
      <c r="C205" s="166">
        <v>20000</v>
      </c>
      <c r="D205" s="166">
        <v>20000</v>
      </c>
      <c r="E205" s="100"/>
      <c r="I205" s="95"/>
      <c r="J205" s="95"/>
    </row>
    <row r="206" spans="1:10" s="94" customFormat="1" ht="15.75" customHeight="1">
      <c r="A206" s="97" t="s">
        <v>627</v>
      </c>
      <c r="B206" s="166">
        <v>0</v>
      </c>
      <c r="C206" s="166">
        <v>18743</v>
      </c>
      <c r="D206" s="166">
        <v>18743</v>
      </c>
      <c r="E206" s="100"/>
      <c r="I206" s="95"/>
      <c r="J206" s="95"/>
    </row>
    <row r="207" spans="1:10" s="94" customFormat="1" ht="15.75" customHeight="1">
      <c r="A207" s="97" t="s">
        <v>628</v>
      </c>
      <c r="B207" s="166">
        <v>0</v>
      </c>
      <c r="C207" s="166">
        <v>100000</v>
      </c>
      <c r="D207" s="166">
        <v>100000</v>
      </c>
      <c r="E207" s="100"/>
      <c r="I207" s="95"/>
      <c r="J207" s="95"/>
    </row>
    <row r="208" spans="1:10" s="94" customFormat="1" ht="15.75" customHeight="1">
      <c r="A208" s="97" t="s">
        <v>629</v>
      </c>
      <c r="B208" s="166">
        <v>0</v>
      </c>
      <c r="C208" s="166">
        <v>85076</v>
      </c>
      <c r="D208" s="166">
        <v>85076</v>
      </c>
      <c r="E208" s="100"/>
      <c r="I208" s="95"/>
      <c r="J208" s="95"/>
    </row>
    <row r="209" spans="1:10" s="94" customFormat="1" ht="15.75" customHeight="1">
      <c r="A209" s="97" t="s">
        <v>238</v>
      </c>
      <c r="B209" s="166">
        <v>0</v>
      </c>
      <c r="C209" s="166">
        <v>9960</v>
      </c>
      <c r="D209" s="166">
        <v>9960</v>
      </c>
      <c r="E209" s="100"/>
      <c r="I209" s="95"/>
      <c r="J209" s="95"/>
    </row>
    <row r="210" spans="1:10" s="94" customFormat="1" ht="15.75" customHeight="1">
      <c r="A210" s="97" t="s">
        <v>238</v>
      </c>
      <c r="B210" s="166">
        <v>0</v>
      </c>
      <c r="C210" s="166">
        <v>500</v>
      </c>
      <c r="D210" s="166">
        <v>500</v>
      </c>
      <c r="E210" s="100"/>
      <c r="I210" s="95"/>
      <c r="J210" s="95"/>
    </row>
    <row r="211" spans="1:10" s="94" customFormat="1" ht="15.75" customHeight="1">
      <c r="A211" s="97" t="s">
        <v>631</v>
      </c>
      <c r="B211" s="166">
        <v>0</v>
      </c>
      <c r="C211" s="166">
        <v>103500</v>
      </c>
      <c r="D211" s="166">
        <v>103500</v>
      </c>
      <c r="E211" s="100"/>
      <c r="I211" s="95"/>
      <c r="J211" s="95"/>
    </row>
    <row r="212" spans="1:10" s="94" customFormat="1" ht="15.75" customHeight="1">
      <c r="A212" s="97" t="s">
        <v>630</v>
      </c>
      <c r="B212" s="166">
        <v>0</v>
      </c>
      <c r="C212" s="166">
        <v>5215</v>
      </c>
      <c r="D212" s="166">
        <v>5215</v>
      </c>
      <c r="E212" s="100"/>
      <c r="I212" s="95"/>
      <c r="J212" s="95"/>
    </row>
    <row r="213" spans="1:10" s="94" customFormat="1" ht="15.75" customHeight="1">
      <c r="A213" s="97" t="s">
        <v>632</v>
      </c>
      <c r="B213" s="166">
        <v>0</v>
      </c>
      <c r="C213" s="166">
        <v>60000</v>
      </c>
      <c r="D213" s="166">
        <v>60000</v>
      </c>
      <c r="E213" s="100"/>
      <c r="I213" s="95"/>
      <c r="J213" s="95"/>
    </row>
    <row r="214" spans="1:10" s="94" customFormat="1" ht="15.75" customHeight="1">
      <c r="A214" s="97" t="s">
        <v>633</v>
      </c>
      <c r="B214" s="166">
        <v>0</v>
      </c>
      <c r="C214" s="166">
        <v>80000</v>
      </c>
      <c r="D214" s="166">
        <v>80000</v>
      </c>
      <c r="E214" s="100"/>
      <c r="I214" s="95"/>
      <c r="J214" s="95"/>
    </row>
    <row r="215" spans="1:10" s="94" customFormat="1" ht="15.75" customHeight="1" thickBot="1">
      <c r="A215" s="158" t="s">
        <v>634</v>
      </c>
      <c r="B215" s="168">
        <v>0</v>
      </c>
      <c r="C215" s="168">
        <v>15578</v>
      </c>
      <c r="D215" s="168">
        <v>15578</v>
      </c>
      <c r="E215" s="169"/>
      <c r="I215" s="95"/>
      <c r="J215" s="95"/>
    </row>
    <row r="216" spans="1:10" s="94" customFormat="1" ht="15.75" customHeight="1" thickBot="1">
      <c r="A216" s="151" t="s">
        <v>48</v>
      </c>
      <c r="B216" s="152">
        <f>SUM(B217:B220)</f>
        <v>8000000</v>
      </c>
      <c r="C216" s="152">
        <f>SUM(C217:C220)</f>
        <v>5886000</v>
      </c>
      <c r="D216" s="152">
        <f>SUM(D217:D220)</f>
        <v>9148907.8</v>
      </c>
      <c r="E216" s="153">
        <f>SUM(D216/C216*100)</f>
        <v>155.43506286102618</v>
      </c>
      <c r="I216" s="95"/>
      <c r="J216" s="95"/>
    </row>
    <row r="217" spans="1:10" s="94" customFormat="1" ht="15.75" customHeight="1">
      <c r="A217" s="105" t="s">
        <v>242</v>
      </c>
      <c r="B217" s="92">
        <v>8000000</v>
      </c>
      <c r="C217" s="92">
        <v>5886000</v>
      </c>
      <c r="D217" s="92">
        <v>5866390.66</v>
      </c>
      <c r="E217" s="99"/>
      <c r="I217" s="95"/>
      <c r="J217" s="95"/>
    </row>
    <row r="218" spans="1:10" s="94" customFormat="1" ht="15.75" customHeight="1">
      <c r="A218" s="97" t="s">
        <v>635</v>
      </c>
      <c r="B218" s="98">
        <v>0</v>
      </c>
      <c r="C218" s="98">
        <v>0</v>
      </c>
      <c r="D218" s="98">
        <v>1008861.33</v>
      </c>
      <c r="E218" s="167"/>
      <c r="I218" s="95"/>
      <c r="J218" s="95"/>
    </row>
    <row r="219" spans="1:10" s="94" customFormat="1" ht="15.75" customHeight="1">
      <c r="A219" s="97" t="s">
        <v>636</v>
      </c>
      <c r="B219" s="98">
        <v>0</v>
      </c>
      <c r="C219" s="98">
        <v>0</v>
      </c>
      <c r="D219" s="98">
        <v>1240678.81</v>
      </c>
      <c r="E219" s="99"/>
      <c r="I219" s="95"/>
      <c r="J219" s="95"/>
    </row>
    <row r="220" spans="1:10" s="94" customFormat="1" ht="15.75" customHeight="1" thickBot="1">
      <c r="A220" s="158" t="s">
        <v>637</v>
      </c>
      <c r="B220" s="168">
        <v>0</v>
      </c>
      <c r="C220" s="168">
        <v>0</v>
      </c>
      <c r="D220" s="168">
        <v>1032977</v>
      </c>
      <c r="E220" s="160"/>
      <c r="I220" s="95"/>
      <c r="J220" s="95"/>
    </row>
    <row r="221" spans="1:10" s="23" customFormat="1" ht="15.75" customHeight="1" thickBot="1">
      <c r="A221" s="155" t="s">
        <v>241</v>
      </c>
      <c r="B221" s="156">
        <v>0</v>
      </c>
      <c r="C221" s="156">
        <v>0</v>
      </c>
      <c r="D221" s="156">
        <v>7480000</v>
      </c>
      <c r="E221" s="157"/>
      <c r="I221" s="96"/>
      <c r="J221" s="96"/>
    </row>
    <row r="222" spans="1:10" s="23" customFormat="1" ht="15.75" customHeight="1" thickBot="1">
      <c r="A222" s="151" t="s">
        <v>49</v>
      </c>
      <c r="B222" s="152">
        <v>0</v>
      </c>
      <c r="C222" s="152">
        <v>0</v>
      </c>
      <c r="D222" s="152">
        <v>204402163.15</v>
      </c>
      <c r="E222" s="153"/>
      <c r="I222" s="96"/>
      <c r="J222" s="96"/>
    </row>
    <row r="223" spans="1:10" s="23" customFormat="1" ht="15.75" customHeight="1" thickBot="1">
      <c r="A223" s="163" t="s">
        <v>123</v>
      </c>
      <c r="B223" s="170">
        <v>0</v>
      </c>
      <c r="C223" s="170">
        <v>0</v>
      </c>
      <c r="D223" s="170">
        <v>1086366.87</v>
      </c>
      <c r="E223" s="165"/>
      <c r="I223" s="96"/>
      <c r="J223" s="96"/>
    </row>
    <row r="224" spans="1:10" s="23" customFormat="1" ht="15.75" customHeight="1" thickBot="1">
      <c r="A224" s="154" t="s">
        <v>638</v>
      </c>
      <c r="B224" s="171">
        <f>SUM(B225:B226)</f>
        <v>0</v>
      </c>
      <c r="C224" s="171">
        <f>SUM(C225:C226)</f>
        <v>250372.15</v>
      </c>
      <c r="D224" s="171">
        <f>SUM(D225:D226)</f>
        <v>250372.15</v>
      </c>
      <c r="E224" s="153">
        <f>SUM(D224/C224*100)</f>
        <v>100</v>
      </c>
      <c r="I224" s="96"/>
      <c r="J224" s="96"/>
    </row>
    <row r="225" spans="1:10" s="23" customFormat="1" ht="15.75" customHeight="1">
      <c r="A225" s="115" t="s">
        <v>639</v>
      </c>
      <c r="B225" s="116">
        <v>0</v>
      </c>
      <c r="C225" s="116">
        <v>157300</v>
      </c>
      <c r="D225" s="116">
        <v>157300</v>
      </c>
      <c r="E225" s="117"/>
      <c r="I225" s="96"/>
      <c r="J225" s="96"/>
    </row>
    <row r="226" spans="1:10" s="23" customFormat="1" ht="15.75" customHeight="1" thickBot="1">
      <c r="A226" s="158" t="s">
        <v>640</v>
      </c>
      <c r="B226" s="159">
        <v>0</v>
      </c>
      <c r="C226" s="159">
        <v>93072.15</v>
      </c>
      <c r="D226" s="159">
        <v>93072.15</v>
      </c>
      <c r="E226" s="169"/>
      <c r="I226" s="96"/>
      <c r="J226" s="96"/>
    </row>
    <row r="227" spans="1:10" s="23" customFormat="1" ht="15.75" customHeight="1" thickBot="1">
      <c r="A227" s="163" t="s">
        <v>641</v>
      </c>
      <c r="B227" s="170">
        <f>SUM(B228:B230)</f>
        <v>0</v>
      </c>
      <c r="C227" s="170">
        <f>SUM(C228:C230)</f>
        <v>4421368.55</v>
      </c>
      <c r="D227" s="170">
        <f>SUM(D228:D230)</f>
        <v>4421368.55</v>
      </c>
      <c r="E227" s="153">
        <f>SUM(D227/C227*100)</f>
        <v>100</v>
      </c>
      <c r="I227" s="96"/>
      <c r="J227" s="96"/>
    </row>
    <row r="228" spans="1:10" s="94" customFormat="1" ht="15.75" customHeight="1">
      <c r="A228" s="115" t="s">
        <v>642</v>
      </c>
      <c r="B228" s="173">
        <v>0</v>
      </c>
      <c r="C228" s="173">
        <v>165042</v>
      </c>
      <c r="D228" s="173">
        <v>165042</v>
      </c>
      <c r="E228" s="117"/>
      <c r="I228" s="95"/>
      <c r="J228" s="95"/>
    </row>
    <row r="229" spans="1:10" s="94" customFormat="1" ht="15.75" customHeight="1">
      <c r="A229" s="105" t="s">
        <v>644</v>
      </c>
      <c r="B229" s="174">
        <v>0</v>
      </c>
      <c r="C229" s="174">
        <v>2674100</v>
      </c>
      <c r="D229" s="174">
        <v>2674100</v>
      </c>
      <c r="E229" s="99"/>
      <c r="I229" s="95"/>
      <c r="J229" s="95"/>
    </row>
    <row r="230" spans="1:10" s="94" customFormat="1" ht="15.75" customHeight="1" thickBot="1">
      <c r="A230" s="161" t="s">
        <v>643</v>
      </c>
      <c r="B230" s="172">
        <v>0</v>
      </c>
      <c r="C230" s="172">
        <v>1582226.55</v>
      </c>
      <c r="D230" s="172">
        <v>1582226.55</v>
      </c>
      <c r="E230" s="160"/>
      <c r="I230" s="95"/>
      <c r="J230" s="95"/>
    </row>
    <row r="231" spans="1:10" s="23" customFormat="1" ht="15.75" customHeight="1" thickBot="1">
      <c r="A231" s="151" t="s">
        <v>155</v>
      </c>
      <c r="B231" s="175">
        <f>SUM(B232:B237)</f>
        <v>0</v>
      </c>
      <c r="C231" s="175">
        <f>SUM(C232:C237)</f>
        <v>470844</v>
      </c>
      <c r="D231" s="175">
        <f>SUM(D232:D237)</f>
        <v>470844</v>
      </c>
      <c r="E231" s="153">
        <f>SUM(D231/C231*100)</f>
        <v>100</v>
      </c>
      <c r="I231" s="96"/>
      <c r="J231" s="96"/>
    </row>
    <row r="232" spans="1:10" s="23" customFormat="1" ht="15.75" customHeight="1">
      <c r="A232" s="97" t="s">
        <v>624</v>
      </c>
      <c r="B232" s="92">
        <v>0</v>
      </c>
      <c r="C232" s="92">
        <v>66334</v>
      </c>
      <c r="D232" s="92">
        <v>66334</v>
      </c>
      <c r="E232" s="99"/>
      <c r="I232" s="176"/>
      <c r="J232" s="96"/>
    </row>
    <row r="233" spans="1:10" s="23" customFormat="1" ht="15.75" customHeight="1">
      <c r="A233" s="97" t="s">
        <v>237</v>
      </c>
      <c r="B233" s="98">
        <v>0</v>
      </c>
      <c r="C233" s="98">
        <v>20460</v>
      </c>
      <c r="D233" s="98">
        <v>20460</v>
      </c>
      <c r="E233" s="99"/>
      <c r="I233" s="96"/>
      <c r="J233" s="96"/>
    </row>
    <row r="234" spans="1:10" s="23" customFormat="1" ht="15.75" customHeight="1">
      <c r="A234" s="97" t="s">
        <v>234</v>
      </c>
      <c r="B234" s="98">
        <v>0</v>
      </c>
      <c r="C234" s="98">
        <v>88023</v>
      </c>
      <c r="D234" s="98">
        <v>88023</v>
      </c>
      <c r="E234" s="99"/>
      <c r="I234" s="96"/>
      <c r="J234" s="96"/>
    </row>
    <row r="235" spans="1:10" s="23" customFormat="1" ht="15.75" customHeight="1">
      <c r="A235" s="97" t="s">
        <v>235</v>
      </c>
      <c r="B235" s="98">
        <v>0</v>
      </c>
      <c r="C235" s="98">
        <v>93027</v>
      </c>
      <c r="D235" s="98">
        <v>93027</v>
      </c>
      <c r="E235" s="99"/>
      <c r="I235" s="96"/>
      <c r="J235" s="96"/>
    </row>
    <row r="236" spans="1:10" s="23" customFormat="1" ht="15.75" customHeight="1">
      <c r="A236" s="97" t="s">
        <v>645</v>
      </c>
      <c r="B236" s="178">
        <v>0</v>
      </c>
      <c r="C236" s="178">
        <v>40000</v>
      </c>
      <c r="D236" s="178">
        <v>40000</v>
      </c>
      <c r="E236" s="100"/>
      <c r="I236" s="96"/>
      <c r="J236" s="96"/>
    </row>
    <row r="237" spans="1:10" s="94" customFormat="1" ht="15.75" customHeight="1" thickBot="1">
      <c r="A237" s="161" t="s">
        <v>646</v>
      </c>
      <c r="B237" s="172">
        <v>0</v>
      </c>
      <c r="C237" s="172">
        <v>163000</v>
      </c>
      <c r="D237" s="172">
        <v>163000</v>
      </c>
      <c r="E237" s="160"/>
      <c r="I237" s="95"/>
      <c r="J237" s="95"/>
    </row>
    <row r="238" spans="1:10" s="16" customFormat="1" ht="15.75" customHeight="1">
      <c r="A238" s="52" t="s">
        <v>103</v>
      </c>
      <c r="B238" s="76">
        <f>SUM(B172,B175,B176,B188,B190,B194,B216,B221,B222,B223,B224,B227,B231)</f>
        <v>30583600</v>
      </c>
      <c r="C238" s="76">
        <f>SUM(C172,C175,C176,C188,C190,C194,C216,C221,C222,C223,C224,C227,C231)</f>
        <v>42324272.79999999</v>
      </c>
      <c r="D238" s="76">
        <f>SUM(D172,D175,D176,D188,D190,D194,D216,D221,D222,D223,D224,D227,D231)</f>
        <v>258555710.62000003</v>
      </c>
      <c r="E238" s="42">
        <f>SUM(D238/C238*100)</f>
        <v>610.8922694118919</v>
      </c>
      <c r="F238" s="12"/>
      <c r="I238" s="12"/>
      <c r="J238" s="12"/>
    </row>
    <row r="239" spans="1:10" s="16" customFormat="1" ht="15.75" customHeight="1" thickBot="1">
      <c r="A239" s="60" t="s">
        <v>141</v>
      </c>
      <c r="B239" s="61">
        <v>0</v>
      </c>
      <c r="C239" s="62">
        <v>0</v>
      </c>
      <c r="D239" s="62">
        <f>SUM(D221:D223)</f>
        <v>212968530.02</v>
      </c>
      <c r="E239" s="59" t="s">
        <v>90</v>
      </c>
      <c r="I239" s="12"/>
      <c r="J239" s="12"/>
    </row>
    <row r="240" spans="1:5" ht="15.75" customHeight="1" thickBot="1">
      <c r="A240" s="56" t="s">
        <v>124</v>
      </c>
      <c r="B240" s="63">
        <f>SUM(B238)</f>
        <v>30583600</v>
      </c>
      <c r="C240" s="57">
        <f>SUM(C238)</f>
        <v>42324272.79999999</v>
      </c>
      <c r="D240" s="57">
        <f>SUM(D238-D239)</f>
        <v>45587180.600000024</v>
      </c>
      <c r="E240" s="55">
        <f>SUM(D240/C240*100)</f>
        <v>107.70930623053738</v>
      </c>
    </row>
    <row r="241" spans="1:10" s="17" customFormat="1" ht="15.75" customHeight="1" thickBot="1">
      <c r="A241" s="34"/>
      <c r="B241" s="50"/>
      <c r="C241" s="50"/>
      <c r="D241" s="50"/>
      <c r="E241" s="54"/>
      <c r="F241" s="24"/>
      <c r="I241" s="32"/>
      <c r="J241" s="32"/>
    </row>
    <row r="242" spans="1:10" s="17" customFormat="1" ht="15.75" customHeight="1">
      <c r="A242" s="51" t="s">
        <v>50</v>
      </c>
      <c r="B242" s="3">
        <f>SUM(B85,B159,B169,B238)</f>
        <v>160586000</v>
      </c>
      <c r="C242" s="3">
        <f>SUM(C85,C159,C169,C240,)</f>
        <v>183030272.79999998</v>
      </c>
      <c r="D242" s="3">
        <f>SUM(D85,D159,D169,D238,)</f>
        <v>422964749.2700001</v>
      </c>
      <c r="E242" s="64">
        <f>SUM(D242/C242*100)</f>
        <v>231.09005018649577</v>
      </c>
      <c r="I242" s="32"/>
      <c r="J242" s="32"/>
    </row>
    <row r="243" spans="1:10" s="17" customFormat="1" ht="15.75" customHeight="1" thickBot="1">
      <c r="A243" s="41" t="s">
        <v>142</v>
      </c>
      <c r="B243" s="21">
        <v>0</v>
      </c>
      <c r="C243" s="21">
        <v>0</v>
      </c>
      <c r="D243" s="15">
        <f>SUM(D239)</f>
        <v>212968530.02</v>
      </c>
      <c r="E243" s="65" t="s">
        <v>90</v>
      </c>
      <c r="I243" s="32"/>
      <c r="J243" s="32"/>
    </row>
    <row r="244" spans="1:10" s="53" customFormat="1" ht="15.75" customHeight="1" thickBot="1">
      <c r="A244" s="66" t="s">
        <v>51</v>
      </c>
      <c r="B244" s="67">
        <f>SUM(B242:B243)</f>
        <v>160586000</v>
      </c>
      <c r="C244" s="67">
        <f>SUM(C242:C243)</f>
        <v>183030272.79999998</v>
      </c>
      <c r="D244" s="67">
        <f>SUM(D242-D243)</f>
        <v>209996219.2500001</v>
      </c>
      <c r="E244" s="55">
        <f>SUM(D244/C244*100)</f>
        <v>114.73305264614133</v>
      </c>
      <c r="I244" s="143"/>
      <c r="J244" s="143"/>
    </row>
    <row r="245" spans="1:10" s="53" customFormat="1" ht="15.75" customHeight="1">
      <c r="A245" s="35"/>
      <c r="B245" s="77"/>
      <c r="C245" s="77"/>
      <c r="D245" s="77"/>
      <c r="E245" s="75"/>
      <c r="I245" s="143"/>
      <c r="J245" s="143"/>
    </row>
    <row r="246" spans="1:10" s="53" customFormat="1" ht="15.75" customHeight="1">
      <c r="A246" s="35"/>
      <c r="B246" s="77"/>
      <c r="C246" s="77"/>
      <c r="D246" s="77"/>
      <c r="E246" s="75"/>
      <c r="I246" s="143"/>
      <c r="J246" s="143"/>
    </row>
    <row r="247" spans="1:10" s="53" customFormat="1" ht="15.75" customHeight="1">
      <c r="A247" s="35"/>
      <c r="B247" s="77"/>
      <c r="C247" s="77"/>
      <c r="D247" s="77"/>
      <c r="E247" s="75"/>
      <c r="I247" s="143"/>
      <c r="J247" s="143"/>
    </row>
    <row r="248" spans="1:10" s="1" customFormat="1" ht="15.75" customHeight="1">
      <c r="A248" s="25"/>
      <c r="B248" s="26"/>
      <c r="C248" s="26"/>
      <c r="D248" s="26"/>
      <c r="E248" s="27"/>
      <c r="I248" s="144"/>
      <c r="J248" s="144"/>
    </row>
    <row r="249" spans="1:5" ht="15.75" customHeight="1" thickBot="1">
      <c r="A249" s="278" t="s">
        <v>647</v>
      </c>
      <c r="B249" s="36"/>
      <c r="C249" s="36"/>
      <c r="D249" s="36"/>
      <c r="E249" s="37"/>
    </row>
    <row r="250" spans="1:5" ht="15.75" customHeight="1">
      <c r="A250" s="2"/>
      <c r="B250" s="3" t="s">
        <v>89</v>
      </c>
      <c r="C250" s="3" t="s">
        <v>16</v>
      </c>
      <c r="D250" s="3" t="s">
        <v>4</v>
      </c>
      <c r="E250" s="4" t="s">
        <v>17</v>
      </c>
    </row>
    <row r="251" spans="1:5" ht="15.75" customHeight="1" thickBot="1">
      <c r="A251" s="6" t="s">
        <v>82</v>
      </c>
      <c r="B251" s="7" t="s">
        <v>18</v>
      </c>
      <c r="C251" s="7" t="s">
        <v>18</v>
      </c>
      <c r="D251" s="7" t="s">
        <v>19</v>
      </c>
      <c r="E251" s="8"/>
    </row>
    <row r="252" spans="1:5" ht="15.75" customHeight="1" thickBot="1">
      <c r="A252" s="60" t="s">
        <v>95</v>
      </c>
      <c r="B252" s="103"/>
      <c r="C252" s="103"/>
      <c r="D252" s="103"/>
      <c r="E252" s="104"/>
    </row>
    <row r="253" spans="1:8" ht="15.75" customHeight="1" thickBot="1">
      <c r="A253" s="101" t="s">
        <v>52</v>
      </c>
      <c r="B253" s="102">
        <f>SUM(B254:B259)</f>
        <v>272000</v>
      </c>
      <c r="C253" s="102">
        <f>SUM(C254:C259)</f>
        <v>332000</v>
      </c>
      <c r="D253" s="102">
        <f>SUM(D254:D259)</f>
        <v>311045.25</v>
      </c>
      <c r="E253" s="87">
        <f>SUM(D253/C253*100)</f>
        <v>93.68832831325301</v>
      </c>
      <c r="F253" s="11"/>
      <c r="G253" s="11"/>
      <c r="H253" s="11"/>
    </row>
    <row r="254" spans="1:10" s="94" customFormat="1" ht="15.75" customHeight="1">
      <c r="A254" s="105" t="s">
        <v>244</v>
      </c>
      <c r="B254" s="92">
        <v>202000</v>
      </c>
      <c r="C254" s="92">
        <v>262000</v>
      </c>
      <c r="D254" s="92">
        <v>254030.05</v>
      </c>
      <c r="E254" s="99"/>
      <c r="I254" s="95"/>
      <c r="J254" s="95"/>
    </row>
    <row r="255" spans="1:10" s="94" customFormat="1" ht="15.75" customHeight="1">
      <c r="A255" s="97" t="s">
        <v>245</v>
      </c>
      <c r="B255" s="98">
        <v>70000</v>
      </c>
      <c r="C255" s="98">
        <v>70000</v>
      </c>
      <c r="D255" s="98">
        <v>37134.9</v>
      </c>
      <c r="E255" s="99"/>
      <c r="I255" s="95"/>
      <c r="J255" s="95"/>
    </row>
    <row r="256" spans="1:10" s="94" customFormat="1" ht="15.75" customHeight="1">
      <c r="A256" s="97" t="s">
        <v>246</v>
      </c>
      <c r="B256" s="98">
        <v>0</v>
      </c>
      <c r="C256" s="98">
        <v>0</v>
      </c>
      <c r="D256" s="98">
        <v>3448.5</v>
      </c>
      <c r="E256" s="99"/>
      <c r="I256" s="95"/>
      <c r="J256" s="95"/>
    </row>
    <row r="257" spans="1:10" s="94" customFormat="1" ht="15.75" customHeight="1">
      <c r="A257" s="97" t="s">
        <v>247</v>
      </c>
      <c r="B257" s="98">
        <v>0</v>
      </c>
      <c r="C257" s="98">
        <v>0</v>
      </c>
      <c r="D257" s="98">
        <v>4997.3</v>
      </c>
      <c r="E257" s="99"/>
      <c r="I257" s="95"/>
      <c r="J257" s="95"/>
    </row>
    <row r="258" spans="1:10" s="94" customFormat="1" ht="15.75" customHeight="1">
      <c r="A258" s="97" t="s">
        <v>248</v>
      </c>
      <c r="B258" s="98">
        <v>0</v>
      </c>
      <c r="C258" s="98">
        <v>0</v>
      </c>
      <c r="D258" s="98">
        <v>7986</v>
      </c>
      <c r="E258" s="99"/>
      <c r="I258" s="95"/>
      <c r="J258" s="95"/>
    </row>
    <row r="259" spans="1:10" s="94" customFormat="1" ht="15.75" customHeight="1" thickBot="1">
      <c r="A259" s="90" t="s">
        <v>249</v>
      </c>
      <c r="B259" s="91">
        <v>0</v>
      </c>
      <c r="C259" s="91">
        <v>0</v>
      </c>
      <c r="D259" s="91">
        <v>3448.5</v>
      </c>
      <c r="E259" s="93"/>
      <c r="I259" s="95"/>
      <c r="J259" s="95"/>
    </row>
    <row r="260" spans="1:8" ht="15.75" customHeight="1" thickBot="1">
      <c r="A260" s="101" t="s">
        <v>53</v>
      </c>
      <c r="B260" s="102">
        <f>SUM(B261:B262)</f>
        <v>10000</v>
      </c>
      <c r="C260" s="102">
        <f>SUM(C261:C262)</f>
        <v>76300</v>
      </c>
      <c r="D260" s="102">
        <f>SUM(D261:D262)</f>
        <v>66300</v>
      </c>
      <c r="E260" s="87">
        <f>SUM(D260/C260*100)</f>
        <v>86.89384010484928</v>
      </c>
      <c r="F260" s="11"/>
      <c r="G260" s="11"/>
      <c r="H260" s="11"/>
    </row>
    <row r="261" spans="1:10" s="94" customFormat="1" ht="15.75" customHeight="1">
      <c r="A261" s="105" t="s">
        <v>250</v>
      </c>
      <c r="B261" s="92">
        <v>0</v>
      </c>
      <c r="C261" s="92">
        <v>66300</v>
      </c>
      <c r="D261" s="92">
        <v>66300</v>
      </c>
      <c r="E261" s="99"/>
      <c r="I261" s="95"/>
      <c r="J261" s="95"/>
    </row>
    <row r="262" spans="1:10" s="94" customFormat="1" ht="15.75" customHeight="1" thickBot="1">
      <c r="A262" s="90" t="s">
        <v>251</v>
      </c>
      <c r="B262" s="91">
        <v>10000</v>
      </c>
      <c r="C262" s="91">
        <v>10000</v>
      </c>
      <c r="D262" s="91">
        <v>0</v>
      </c>
      <c r="E262" s="93"/>
      <c r="I262" s="95"/>
      <c r="J262" s="95"/>
    </row>
    <row r="263" spans="1:8" ht="15.75" customHeight="1" thickBot="1">
      <c r="A263" s="101" t="s">
        <v>91</v>
      </c>
      <c r="B263" s="102">
        <f>SUM(B264:B266)</f>
        <v>240000</v>
      </c>
      <c r="C263" s="102">
        <f>SUM(C264:C266)</f>
        <v>2196278</v>
      </c>
      <c r="D263" s="102">
        <f>SUM(D264:D266)</f>
        <v>1996278</v>
      </c>
      <c r="E263" s="87">
        <f>SUM(D263/C263*100)</f>
        <v>90.89368467926191</v>
      </c>
      <c r="F263" s="11"/>
      <c r="G263" s="11"/>
      <c r="H263" s="11"/>
    </row>
    <row r="264" spans="1:10" s="94" customFormat="1" ht="15.75" customHeight="1">
      <c r="A264" s="106" t="s">
        <v>252</v>
      </c>
      <c r="B264" s="107">
        <v>200000</v>
      </c>
      <c r="C264" s="107">
        <v>365042</v>
      </c>
      <c r="D264" s="107">
        <v>165042</v>
      </c>
      <c r="E264" s="93"/>
      <c r="I264" s="95"/>
      <c r="J264" s="95"/>
    </row>
    <row r="265" spans="1:10" s="94" customFormat="1" ht="15.75" customHeight="1">
      <c r="A265" s="97" t="s">
        <v>253</v>
      </c>
      <c r="B265" s="98">
        <v>0</v>
      </c>
      <c r="C265" s="98">
        <v>1791236</v>
      </c>
      <c r="D265" s="98">
        <v>1791236</v>
      </c>
      <c r="E265" s="100"/>
      <c r="I265" s="95"/>
      <c r="J265" s="95"/>
    </row>
    <row r="266" spans="1:10" s="94" customFormat="1" ht="15.75" customHeight="1" thickBot="1">
      <c r="A266" s="106" t="s">
        <v>254</v>
      </c>
      <c r="B266" s="107">
        <v>40000</v>
      </c>
      <c r="C266" s="107">
        <v>40000</v>
      </c>
      <c r="D266" s="107">
        <v>40000</v>
      </c>
      <c r="E266" s="93"/>
      <c r="I266" s="95"/>
      <c r="J266" s="95"/>
    </row>
    <row r="267" spans="1:8" ht="15.75" customHeight="1" thickBot="1">
      <c r="A267" s="101" t="s">
        <v>99</v>
      </c>
      <c r="B267" s="102">
        <f>SUM(B268)</f>
        <v>10000</v>
      </c>
      <c r="C267" s="102">
        <f>SUM(C268)</f>
        <v>10000</v>
      </c>
      <c r="D267" s="102">
        <f>SUM(D268)</f>
        <v>10000</v>
      </c>
      <c r="E267" s="87">
        <f>SUM(D267/C267*100)</f>
        <v>100</v>
      </c>
      <c r="F267" s="11"/>
      <c r="G267" s="11"/>
      <c r="H267" s="11"/>
    </row>
    <row r="268" spans="1:10" s="94" customFormat="1" ht="15.75" customHeight="1" thickBot="1">
      <c r="A268" s="108" t="s">
        <v>255</v>
      </c>
      <c r="B268" s="109">
        <v>10000</v>
      </c>
      <c r="C268" s="109">
        <v>10000</v>
      </c>
      <c r="D268" s="109">
        <v>10000</v>
      </c>
      <c r="E268" s="110"/>
      <c r="I268" s="95"/>
      <c r="J268" s="95"/>
    </row>
    <row r="269" spans="1:8" ht="15.75" customHeight="1" thickBot="1">
      <c r="A269" s="101" t="s">
        <v>104</v>
      </c>
      <c r="B269" s="102">
        <f>SUM(B270:B274)</f>
        <v>1068000</v>
      </c>
      <c r="C269" s="102">
        <f>SUM(C270:C274)</f>
        <v>1583559.75</v>
      </c>
      <c r="D269" s="102">
        <f>SUM(D270:D274)</f>
        <v>1387652.8900000001</v>
      </c>
      <c r="E269" s="87">
        <f>SUM(D269/C269*100)</f>
        <v>87.62870425318654</v>
      </c>
      <c r="F269" s="11"/>
      <c r="G269" s="11"/>
      <c r="H269" s="11"/>
    </row>
    <row r="270" spans="1:10" s="94" customFormat="1" ht="15.75" customHeight="1">
      <c r="A270" s="105" t="s">
        <v>256</v>
      </c>
      <c r="B270" s="92">
        <v>1068000</v>
      </c>
      <c r="C270" s="92">
        <v>1244417.2</v>
      </c>
      <c r="D270" s="92">
        <v>1218318.86</v>
      </c>
      <c r="E270" s="99"/>
      <c r="I270" s="95"/>
      <c r="J270" s="95"/>
    </row>
    <row r="271" spans="1:10" s="94" customFormat="1" ht="15.75" customHeight="1">
      <c r="A271" s="97" t="s">
        <v>648</v>
      </c>
      <c r="B271" s="98">
        <v>0</v>
      </c>
      <c r="C271" s="98">
        <v>17582.8</v>
      </c>
      <c r="D271" s="98">
        <v>17582.8</v>
      </c>
      <c r="E271" s="100"/>
      <c r="I271" s="95"/>
      <c r="J271" s="95"/>
    </row>
    <row r="272" spans="1:10" s="94" customFormat="1" ht="15.75" customHeight="1">
      <c r="A272" s="106" t="s">
        <v>649</v>
      </c>
      <c r="B272" s="107">
        <v>0</v>
      </c>
      <c r="C272" s="107">
        <v>10559.75</v>
      </c>
      <c r="D272" s="107">
        <v>10559.75</v>
      </c>
      <c r="E272" s="93"/>
      <c r="I272" s="95"/>
      <c r="J272" s="95"/>
    </row>
    <row r="273" spans="1:10" s="94" customFormat="1" ht="15.75" customHeight="1">
      <c r="A273" s="97" t="s">
        <v>650</v>
      </c>
      <c r="B273" s="98">
        <v>0</v>
      </c>
      <c r="C273" s="98">
        <v>311000</v>
      </c>
      <c r="D273" s="98">
        <v>138241.48</v>
      </c>
      <c r="E273" s="100"/>
      <c r="I273" s="95"/>
      <c r="J273" s="95"/>
    </row>
    <row r="274" spans="1:10" s="94" customFormat="1" ht="15.75" customHeight="1" thickBot="1">
      <c r="A274" s="97" t="s">
        <v>651</v>
      </c>
      <c r="B274" s="98">
        <v>0</v>
      </c>
      <c r="C274" s="98">
        <v>0</v>
      </c>
      <c r="D274" s="98">
        <v>2950</v>
      </c>
      <c r="E274" s="100"/>
      <c r="I274" s="95"/>
      <c r="J274" s="95"/>
    </row>
    <row r="275" spans="1:10" s="94" customFormat="1" ht="15.75" customHeight="1" thickBot="1">
      <c r="A275" s="101" t="s">
        <v>257</v>
      </c>
      <c r="B275" s="102">
        <f>SUM(B276)</f>
        <v>0</v>
      </c>
      <c r="C275" s="102">
        <f>SUM(C276)</f>
        <v>4000</v>
      </c>
      <c r="D275" s="102">
        <f>SUM(D276)</f>
        <v>4000</v>
      </c>
      <c r="E275" s="87" t="s">
        <v>90</v>
      </c>
      <c r="F275" s="11"/>
      <c r="G275" s="11"/>
      <c r="H275" s="11"/>
      <c r="I275" s="95"/>
      <c r="J275" s="95"/>
    </row>
    <row r="276" spans="1:10" s="94" customFormat="1" ht="15.75" customHeight="1" thickBot="1">
      <c r="A276" s="106" t="s">
        <v>258</v>
      </c>
      <c r="B276" s="107">
        <v>0</v>
      </c>
      <c r="C276" s="107">
        <v>4000</v>
      </c>
      <c r="D276" s="107">
        <v>4000</v>
      </c>
      <c r="E276" s="93"/>
      <c r="I276" s="95"/>
      <c r="J276" s="95"/>
    </row>
    <row r="277" spans="1:8" ht="15.75" customHeight="1" thickBot="1">
      <c r="A277" s="101" t="s">
        <v>54</v>
      </c>
      <c r="B277" s="102">
        <f>SUM(B278:B295)</f>
        <v>3753300</v>
      </c>
      <c r="C277" s="102">
        <f>SUM(C278:C295)</f>
        <v>15657400</v>
      </c>
      <c r="D277" s="102">
        <f>SUM(D278:D295)</f>
        <v>13440837.790000003</v>
      </c>
      <c r="E277" s="87">
        <f>SUM(D277/C277*100)</f>
        <v>85.84335707077805</v>
      </c>
      <c r="F277" s="11"/>
      <c r="G277" s="11"/>
      <c r="H277" s="11"/>
    </row>
    <row r="278" spans="1:10" s="94" customFormat="1" ht="15.75" customHeight="1">
      <c r="A278" s="105" t="s">
        <v>259</v>
      </c>
      <c r="B278" s="92">
        <v>1300</v>
      </c>
      <c r="C278" s="92">
        <v>1300</v>
      </c>
      <c r="D278" s="92">
        <v>1300</v>
      </c>
      <c r="E278" s="99"/>
      <c r="F278" s="95"/>
      <c r="I278" s="95"/>
      <c r="J278" s="95"/>
    </row>
    <row r="279" spans="1:10" s="94" customFormat="1" ht="15.75" customHeight="1">
      <c r="A279" s="97" t="s">
        <v>260</v>
      </c>
      <c r="B279" s="98">
        <v>0</v>
      </c>
      <c r="C279" s="98">
        <v>8311100</v>
      </c>
      <c r="D279" s="98">
        <v>7725944.57</v>
      </c>
      <c r="E279" s="99"/>
      <c r="F279" s="95"/>
      <c r="I279" s="95"/>
      <c r="J279" s="95"/>
    </row>
    <row r="280" spans="1:10" s="94" customFormat="1" ht="15.75" customHeight="1">
      <c r="A280" s="97" t="s">
        <v>261</v>
      </c>
      <c r="B280" s="98">
        <v>0</v>
      </c>
      <c r="C280" s="98">
        <v>5500</v>
      </c>
      <c r="D280" s="98">
        <v>5500</v>
      </c>
      <c r="E280" s="99"/>
      <c r="F280" s="95"/>
      <c r="I280" s="95"/>
      <c r="J280" s="95"/>
    </row>
    <row r="281" spans="1:10" s="94" customFormat="1" ht="15.75" customHeight="1">
      <c r="A281" s="97" t="s">
        <v>262</v>
      </c>
      <c r="B281" s="98">
        <v>0</v>
      </c>
      <c r="C281" s="98">
        <v>50000</v>
      </c>
      <c r="D281" s="98">
        <v>0</v>
      </c>
      <c r="E281" s="99"/>
      <c r="F281" s="95"/>
      <c r="I281" s="95"/>
      <c r="J281" s="95"/>
    </row>
    <row r="282" spans="1:10" s="94" customFormat="1" ht="15.75" customHeight="1">
      <c r="A282" s="97" t="s">
        <v>764</v>
      </c>
      <c r="B282" s="98">
        <v>0</v>
      </c>
      <c r="C282" s="98">
        <v>800000</v>
      </c>
      <c r="D282" s="98">
        <v>862379</v>
      </c>
      <c r="E282" s="99"/>
      <c r="F282" s="95"/>
      <c r="I282" s="95"/>
      <c r="J282" s="95"/>
    </row>
    <row r="283" spans="1:10" s="94" customFormat="1" ht="15.75" customHeight="1">
      <c r="A283" s="97" t="s">
        <v>652</v>
      </c>
      <c r="B283" s="98">
        <v>0</v>
      </c>
      <c r="C283" s="98">
        <v>629000</v>
      </c>
      <c r="D283" s="98">
        <v>628369.64</v>
      </c>
      <c r="E283" s="99"/>
      <c r="F283" s="95"/>
      <c r="I283" s="95"/>
      <c r="J283" s="95"/>
    </row>
    <row r="284" spans="1:10" s="94" customFormat="1" ht="15.75" customHeight="1">
      <c r="A284" s="97" t="s">
        <v>263</v>
      </c>
      <c r="B284" s="98">
        <v>0</v>
      </c>
      <c r="C284" s="98">
        <v>50000</v>
      </c>
      <c r="D284" s="98">
        <v>14762</v>
      </c>
      <c r="E284" s="99"/>
      <c r="F284" s="95"/>
      <c r="I284" s="95"/>
      <c r="J284" s="95"/>
    </row>
    <row r="285" spans="1:10" s="94" customFormat="1" ht="15.75" customHeight="1">
      <c r="A285" s="97" t="s">
        <v>264</v>
      </c>
      <c r="B285" s="98">
        <v>0</v>
      </c>
      <c r="C285" s="98">
        <v>50000</v>
      </c>
      <c r="D285" s="98">
        <v>0</v>
      </c>
      <c r="E285" s="99"/>
      <c r="F285" s="95"/>
      <c r="I285" s="95"/>
      <c r="J285" s="95"/>
    </row>
    <row r="286" spans="1:10" s="94" customFormat="1" ht="15.75" customHeight="1">
      <c r="A286" s="97" t="s">
        <v>653</v>
      </c>
      <c r="B286" s="98">
        <v>0</v>
      </c>
      <c r="C286" s="98">
        <v>200000</v>
      </c>
      <c r="D286" s="98">
        <v>106897.4</v>
      </c>
      <c r="E286" s="99"/>
      <c r="F286" s="95"/>
      <c r="I286" s="95"/>
      <c r="J286" s="95"/>
    </row>
    <row r="287" spans="1:10" s="94" customFormat="1" ht="15.75" customHeight="1">
      <c r="A287" s="97" t="s">
        <v>266</v>
      </c>
      <c r="B287" s="98">
        <v>0</v>
      </c>
      <c r="C287" s="98">
        <v>1216000</v>
      </c>
      <c r="D287" s="98">
        <v>498021</v>
      </c>
      <c r="E287" s="99"/>
      <c r="F287" s="95"/>
      <c r="I287" s="95"/>
      <c r="J287" s="95"/>
    </row>
    <row r="288" spans="1:10" s="94" customFormat="1" ht="15.75" customHeight="1">
      <c r="A288" s="97" t="s">
        <v>267</v>
      </c>
      <c r="B288" s="98">
        <v>0</v>
      </c>
      <c r="C288" s="98">
        <v>427000</v>
      </c>
      <c r="D288" s="98">
        <v>427215</v>
      </c>
      <c r="E288" s="99"/>
      <c r="F288" s="95"/>
      <c r="I288" s="95"/>
      <c r="J288" s="95"/>
    </row>
    <row r="289" spans="1:10" s="94" customFormat="1" ht="15.75" customHeight="1">
      <c r="A289" s="97" t="s">
        <v>268</v>
      </c>
      <c r="B289" s="98">
        <v>0</v>
      </c>
      <c r="C289" s="98">
        <v>395000</v>
      </c>
      <c r="D289" s="98">
        <v>177144</v>
      </c>
      <c r="E289" s="99"/>
      <c r="F289" s="95"/>
      <c r="I289" s="95"/>
      <c r="J289" s="95"/>
    </row>
    <row r="290" spans="1:10" s="94" customFormat="1" ht="15.75" customHeight="1">
      <c r="A290" s="97" t="s">
        <v>654</v>
      </c>
      <c r="B290" s="98">
        <v>0</v>
      </c>
      <c r="C290" s="98">
        <v>30500</v>
      </c>
      <c r="D290" s="98">
        <v>0</v>
      </c>
      <c r="E290" s="99"/>
      <c r="F290" s="95"/>
      <c r="I290" s="95"/>
      <c r="J290" s="95"/>
    </row>
    <row r="291" spans="1:10" s="94" customFormat="1" ht="15.75" customHeight="1">
      <c r="A291" s="97" t="s">
        <v>269</v>
      </c>
      <c r="B291" s="98">
        <v>3752000</v>
      </c>
      <c r="C291" s="98">
        <v>3492000</v>
      </c>
      <c r="D291" s="98">
        <v>2805877.97</v>
      </c>
      <c r="E291" s="99"/>
      <c r="F291" s="95"/>
      <c r="I291" s="95"/>
      <c r="J291" s="95"/>
    </row>
    <row r="292" spans="1:10" s="94" customFormat="1" ht="15.75" customHeight="1">
      <c r="A292" s="97" t="s">
        <v>270</v>
      </c>
      <c r="B292" s="98">
        <v>0</v>
      </c>
      <c r="C292" s="98">
        <v>0</v>
      </c>
      <c r="D292" s="98">
        <v>42594.71</v>
      </c>
      <c r="E292" s="99"/>
      <c r="F292" s="95"/>
      <c r="I292" s="95"/>
      <c r="J292" s="95"/>
    </row>
    <row r="293" spans="1:10" s="94" customFormat="1" ht="15.75" customHeight="1">
      <c r="A293" s="97" t="s">
        <v>271</v>
      </c>
      <c r="B293" s="98">
        <v>0</v>
      </c>
      <c r="C293" s="98">
        <v>0</v>
      </c>
      <c r="D293" s="98">
        <v>62518.4</v>
      </c>
      <c r="E293" s="99"/>
      <c r="F293" s="95"/>
      <c r="I293" s="95"/>
      <c r="J293" s="95"/>
    </row>
    <row r="294" spans="1:10" s="94" customFormat="1" ht="15.75" customHeight="1">
      <c r="A294" s="97" t="s">
        <v>272</v>
      </c>
      <c r="B294" s="98">
        <v>0</v>
      </c>
      <c r="C294" s="98">
        <v>0</v>
      </c>
      <c r="D294" s="98">
        <v>23898.85</v>
      </c>
      <c r="E294" s="99"/>
      <c r="F294" s="95"/>
      <c r="I294" s="95"/>
      <c r="J294" s="95"/>
    </row>
    <row r="295" spans="1:10" s="94" customFormat="1" ht="15.75" customHeight="1" thickBot="1">
      <c r="A295" s="90" t="s">
        <v>273</v>
      </c>
      <c r="B295" s="91">
        <v>0</v>
      </c>
      <c r="C295" s="91">
        <v>0</v>
      </c>
      <c r="D295" s="91">
        <v>58415.25</v>
      </c>
      <c r="E295" s="93"/>
      <c r="F295" s="95"/>
      <c r="I295" s="95"/>
      <c r="J295" s="95"/>
    </row>
    <row r="296" spans="1:8" ht="15.75" customHeight="1" thickBot="1">
      <c r="A296" s="101" t="s">
        <v>113</v>
      </c>
      <c r="B296" s="102">
        <v>1380000</v>
      </c>
      <c r="C296" s="102">
        <f>SUM(B296)</f>
        <v>1380000</v>
      </c>
      <c r="D296" s="102">
        <v>1315333.51</v>
      </c>
      <c r="E296" s="87">
        <f aca="true" t="shared" si="2" ref="E296:E306">SUM(D296/C296*100)</f>
        <v>95.31402246376813</v>
      </c>
      <c r="F296" s="11"/>
      <c r="G296" s="11"/>
      <c r="H296" s="11"/>
    </row>
    <row r="297" spans="1:8" ht="15.75" customHeight="1" thickBot="1">
      <c r="A297" s="111" t="s">
        <v>55</v>
      </c>
      <c r="B297" s="112">
        <v>90000</v>
      </c>
      <c r="C297" s="112">
        <f>SUM(B297)</f>
        <v>90000</v>
      </c>
      <c r="D297" s="112">
        <v>44427</v>
      </c>
      <c r="E297" s="113">
        <f t="shared" si="2"/>
        <v>49.36333333333333</v>
      </c>
      <c r="F297" s="11"/>
      <c r="G297" s="11"/>
      <c r="H297" s="11"/>
    </row>
    <row r="298" spans="1:8" ht="15.75" customHeight="1" thickBot="1">
      <c r="A298" s="101" t="s">
        <v>274</v>
      </c>
      <c r="B298" s="102">
        <v>263700</v>
      </c>
      <c r="C298" s="102">
        <v>233200</v>
      </c>
      <c r="D298" s="102">
        <v>138932</v>
      </c>
      <c r="E298" s="87">
        <f t="shared" si="2"/>
        <v>59.57632933104631</v>
      </c>
      <c r="F298" s="11"/>
      <c r="G298" s="11"/>
      <c r="H298" s="11"/>
    </row>
    <row r="299" spans="1:8" ht="15.75" customHeight="1" thickBot="1">
      <c r="A299" s="101" t="s">
        <v>56</v>
      </c>
      <c r="B299" s="102">
        <f>SUM(B300:B306)</f>
        <v>1205000</v>
      </c>
      <c r="C299" s="102">
        <f>SUM(C300:C306)</f>
        <v>6457600</v>
      </c>
      <c r="D299" s="102">
        <f>SUM(D300:D306)</f>
        <v>5218815.45</v>
      </c>
      <c r="E299" s="87">
        <f t="shared" si="2"/>
        <v>80.81664163156591</v>
      </c>
      <c r="F299" s="11"/>
      <c r="G299" s="11"/>
      <c r="H299" s="11"/>
    </row>
    <row r="300" spans="1:10" s="94" customFormat="1" ht="15.75" customHeight="1">
      <c r="A300" s="105" t="s">
        <v>275</v>
      </c>
      <c r="B300" s="92">
        <v>5000</v>
      </c>
      <c r="C300" s="92">
        <v>5000</v>
      </c>
      <c r="D300" s="92">
        <v>1412.45</v>
      </c>
      <c r="E300" s="99">
        <f t="shared" si="2"/>
        <v>28.249000000000002</v>
      </c>
      <c r="F300" s="114"/>
      <c r="I300" s="95"/>
      <c r="J300" s="95"/>
    </row>
    <row r="301" spans="1:10" s="94" customFormat="1" ht="15.75" customHeight="1">
      <c r="A301" s="105" t="s">
        <v>298</v>
      </c>
      <c r="B301" s="92">
        <v>0</v>
      </c>
      <c r="C301" s="92">
        <v>6000</v>
      </c>
      <c r="D301" s="92">
        <v>0</v>
      </c>
      <c r="E301" s="99">
        <f t="shared" si="2"/>
        <v>0</v>
      </c>
      <c r="F301" s="114"/>
      <c r="I301" s="95"/>
      <c r="J301" s="95"/>
    </row>
    <row r="302" spans="1:10" s="94" customFormat="1" ht="15.75" customHeight="1">
      <c r="A302" s="105" t="s">
        <v>299</v>
      </c>
      <c r="B302" s="92">
        <v>0</v>
      </c>
      <c r="C302" s="92">
        <v>32600</v>
      </c>
      <c r="D302" s="92">
        <v>31944</v>
      </c>
      <c r="E302" s="99">
        <f t="shared" si="2"/>
        <v>97.9877300613497</v>
      </c>
      <c r="F302" s="114"/>
      <c r="I302" s="95"/>
      <c r="J302" s="95"/>
    </row>
    <row r="303" spans="1:10" s="94" customFormat="1" ht="15.75" customHeight="1">
      <c r="A303" s="105" t="s">
        <v>276</v>
      </c>
      <c r="B303" s="92">
        <v>1175000</v>
      </c>
      <c r="C303" s="92">
        <v>1175000</v>
      </c>
      <c r="D303" s="92">
        <v>1175000</v>
      </c>
      <c r="E303" s="99">
        <f t="shared" si="2"/>
        <v>100</v>
      </c>
      <c r="F303" s="114"/>
      <c r="I303" s="95"/>
      <c r="J303" s="95"/>
    </row>
    <row r="304" spans="1:10" s="94" customFormat="1" ht="15.75" customHeight="1">
      <c r="A304" s="105" t="s">
        <v>277</v>
      </c>
      <c r="B304" s="92">
        <v>25000</v>
      </c>
      <c r="C304" s="92">
        <v>25000</v>
      </c>
      <c r="D304" s="92">
        <v>0</v>
      </c>
      <c r="E304" s="99">
        <f t="shared" si="2"/>
        <v>0</v>
      </c>
      <c r="F304" s="114"/>
      <c r="I304" s="95"/>
      <c r="J304" s="95"/>
    </row>
    <row r="305" spans="1:10" s="94" customFormat="1" ht="15.75" customHeight="1">
      <c r="A305" s="105" t="s">
        <v>656</v>
      </c>
      <c r="B305" s="92">
        <v>0</v>
      </c>
      <c r="C305" s="92">
        <v>1203541</v>
      </c>
      <c r="D305" s="92">
        <v>0</v>
      </c>
      <c r="E305" s="99">
        <f t="shared" si="2"/>
        <v>0</v>
      </c>
      <c r="F305" s="114"/>
      <c r="I305" s="95"/>
      <c r="J305" s="95"/>
    </row>
    <row r="306" spans="1:10" s="94" customFormat="1" ht="15.75" customHeight="1">
      <c r="A306" s="105" t="s">
        <v>278</v>
      </c>
      <c r="B306" s="92">
        <f>SUM(B307:B314)</f>
        <v>0</v>
      </c>
      <c r="C306" s="92">
        <f>SUM(C307:C314)</f>
        <v>4010459</v>
      </c>
      <c r="D306" s="92">
        <f>SUM(D307:D314)</f>
        <v>4010459</v>
      </c>
      <c r="E306" s="99">
        <f t="shared" si="2"/>
        <v>100</v>
      </c>
      <c r="F306" s="114"/>
      <c r="I306" s="95"/>
      <c r="J306" s="95"/>
    </row>
    <row r="307" spans="1:10" s="94" customFormat="1" ht="15.75" customHeight="1">
      <c r="A307" s="105" t="s">
        <v>291</v>
      </c>
      <c r="B307" s="92">
        <v>0</v>
      </c>
      <c r="C307" s="92">
        <v>399790</v>
      </c>
      <c r="D307" s="92">
        <v>399790</v>
      </c>
      <c r="E307" s="99"/>
      <c r="F307" s="114"/>
      <c r="I307" s="95"/>
      <c r="J307" s="95"/>
    </row>
    <row r="308" spans="1:10" s="94" customFormat="1" ht="15.75" customHeight="1">
      <c r="A308" s="105" t="s">
        <v>292</v>
      </c>
      <c r="B308" s="92">
        <v>0</v>
      </c>
      <c r="C308" s="92">
        <v>324926</v>
      </c>
      <c r="D308" s="92">
        <v>324926</v>
      </c>
      <c r="E308" s="99"/>
      <c r="F308" s="114"/>
      <c r="I308" s="95"/>
      <c r="J308" s="95"/>
    </row>
    <row r="309" spans="1:10" s="94" customFormat="1" ht="15.75" customHeight="1">
      <c r="A309" s="105" t="s">
        <v>293</v>
      </c>
      <c r="B309" s="92">
        <v>0</v>
      </c>
      <c r="C309" s="92">
        <v>185965</v>
      </c>
      <c r="D309" s="92">
        <v>185965</v>
      </c>
      <c r="E309" s="99"/>
      <c r="F309" s="114"/>
      <c r="I309" s="95"/>
      <c r="J309" s="95"/>
    </row>
    <row r="310" spans="1:10" s="94" customFormat="1" ht="15.75" customHeight="1">
      <c r="A310" s="105" t="s">
        <v>294</v>
      </c>
      <c r="B310" s="92">
        <v>0</v>
      </c>
      <c r="C310" s="92">
        <v>0</v>
      </c>
      <c r="D310" s="92">
        <v>0</v>
      </c>
      <c r="E310" s="99"/>
      <c r="F310" s="114"/>
      <c r="I310" s="95"/>
      <c r="J310" s="95"/>
    </row>
    <row r="311" spans="1:10" s="94" customFormat="1" ht="15.75" customHeight="1">
      <c r="A311" s="105" t="s">
        <v>295</v>
      </c>
      <c r="B311" s="92">
        <v>0</v>
      </c>
      <c r="C311" s="92">
        <v>2875397</v>
      </c>
      <c r="D311" s="92">
        <v>2875397</v>
      </c>
      <c r="E311" s="99"/>
      <c r="F311" s="114"/>
      <c r="I311" s="95"/>
      <c r="J311" s="95"/>
    </row>
    <row r="312" spans="1:10" s="94" customFormat="1" ht="15.75" customHeight="1">
      <c r="A312" s="105" t="s">
        <v>289</v>
      </c>
      <c r="B312" s="92">
        <v>0</v>
      </c>
      <c r="C312" s="92">
        <v>30000</v>
      </c>
      <c r="D312" s="92">
        <v>30000</v>
      </c>
      <c r="E312" s="99"/>
      <c r="F312" s="114"/>
      <c r="I312" s="95"/>
      <c r="J312" s="95"/>
    </row>
    <row r="313" spans="1:10" s="94" customFormat="1" ht="15.75" customHeight="1">
      <c r="A313" s="97" t="s">
        <v>290</v>
      </c>
      <c r="B313" s="98">
        <v>0</v>
      </c>
      <c r="C313" s="98">
        <v>143000</v>
      </c>
      <c r="D313" s="98">
        <v>143000</v>
      </c>
      <c r="E313" s="100"/>
      <c r="F313" s="114"/>
      <c r="I313" s="95"/>
      <c r="J313" s="95"/>
    </row>
    <row r="314" spans="1:10" s="94" customFormat="1" ht="15.75" customHeight="1" thickBot="1">
      <c r="A314" s="106" t="s">
        <v>655</v>
      </c>
      <c r="B314" s="107">
        <v>0</v>
      </c>
      <c r="C314" s="107">
        <v>51381</v>
      </c>
      <c r="D314" s="107">
        <v>51381</v>
      </c>
      <c r="E314" s="93"/>
      <c r="F314" s="114"/>
      <c r="I314" s="95"/>
      <c r="J314" s="95"/>
    </row>
    <row r="315" spans="1:8" ht="15.75" customHeight="1" thickBot="1">
      <c r="A315" s="101" t="s">
        <v>92</v>
      </c>
      <c r="B315" s="102">
        <f>SUM(B316:B330)</f>
        <v>3644000</v>
      </c>
      <c r="C315" s="102">
        <f>SUM(C316:C330)</f>
        <v>9295000</v>
      </c>
      <c r="D315" s="102">
        <f>SUM(D316:D330)</f>
        <v>7841086.8100000005</v>
      </c>
      <c r="E315" s="87">
        <f>SUM(D315/C315*100)</f>
        <v>84.3581152232383</v>
      </c>
      <c r="F315" s="11"/>
      <c r="G315" s="11"/>
      <c r="H315" s="11"/>
    </row>
    <row r="316" spans="1:10" s="94" customFormat="1" ht="15.75" customHeight="1">
      <c r="A316" s="105" t="s">
        <v>279</v>
      </c>
      <c r="B316" s="92">
        <v>1872000</v>
      </c>
      <c r="C316" s="92">
        <v>1872000</v>
      </c>
      <c r="D316" s="92">
        <v>1454836.81</v>
      </c>
      <c r="E316" s="99"/>
      <c r="I316" s="95"/>
      <c r="J316" s="95"/>
    </row>
    <row r="317" spans="1:10" s="94" customFormat="1" ht="15.75" customHeight="1">
      <c r="A317" s="97" t="s">
        <v>280</v>
      </c>
      <c r="B317" s="98">
        <v>100000</v>
      </c>
      <c r="C317" s="98">
        <v>100000</v>
      </c>
      <c r="D317" s="98">
        <v>2929</v>
      </c>
      <c r="E317" s="99"/>
      <c r="I317" s="95"/>
      <c r="J317" s="95"/>
    </row>
    <row r="318" spans="1:10" s="94" customFormat="1" ht="15.75" customHeight="1">
      <c r="A318" s="97" t="s">
        <v>281</v>
      </c>
      <c r="B318" s="98">
        <v>0</v>
      </c>
      <c r="C318" s="98">
        <v>16000</v>
      </c>
      <c r="D318" s="98">
        <v>0</v>
      </c>
      <c r="E318" s="99"/>
      <c r="I318" s="95"/>
      <c r="J318" s="95"/>
    </row>
    <row r="319" spans="1:10" s="94" customFormat="1" ht="15.75" customHeight="1">
      <c r="A319" s="97" t="s">
        <v>282</v>
      </c>
      <c r="B319" s="98">
        <v>0</v>
      </c>
      <c r="C319" s="98">
        <v>1000</v>
      </c>
      <c r="D319" s="98">
        <v>880</v>
      </c>
      <c r="E319" s="99"/>
      <c r="I319" s="95"/>
      <c r="J319" s="95"/>
    </row>
    <row r="320" spans="1:10" s="94" customFormat="1" ht="15.75" customHeight="1">
      <c r="A320" s="97" t="s">
        <v>283</v>
      </c>
      <c r="B320" s="98">
        <v>0</v>
      </c>
      <c r="C320" s="98">
        <v>5000</v>
      </c>
      <c r="D320" s="98">
        <v>4961</v>
      </c>
      <c r="E320" s="99"/>
      <c r="I320" s="95"/>
      <c r="J320" s="95"/>
    </row>
    <row r="321" spans="1:10" s="94" customFormat="1" ht="15.75" customHeight="1">
      <c r="A321" s="97" t="s">
        <v>657</v>
      </c>
      <c r="B321" s="98">
        <v>0</v>
      </c>
      <c r="C321" s="98">
        <v>86000</v>
      </c>
      <c r="D321" s="98">
        <v>85690</v>
      </c>
      <c r="E321" s="99"/>
      <c r="I321" s="95"/>
      <c r="J321" s="95"/>
    </row>
    <row r="322" spans="1:10" s="94" customFormat="1" ht="15.75" customHeight="1">
      <c r="A322" s="97" t="s">
        <v>301</v>
      </c>
      <c r="B322" s="98">
        <v>0</v>
      </c>
      <c r="C322" s="98">
        <v>37000</v>
      </c>
      <c r="D322" s="98">
        <v>0</v>
      </c>
      <c r="E322" s="99"/>
      <c r="I322" s="95"/>
      <c r="J322" s="95"/>
    </row>
    <row r="323" spans="1:10" s="94" customFormat="1" ht="15.75" customHeight="1">
      <c r="A323" s="97" t="s">
        <v>658</v>
      </c>
      <c r="B323" s="98">
        <v>0</v>
      </c>
      <c r="C323" s="98">
        <v>50000</v>
      </c>
      <c r="D323" s="98">
        <v>47795</v>
      </c>
      <c r="E323" s="99"/>
      <c r="I323" s="95"/>
      <c r="J323" s="95"/>
    </row>
    <row r="324" spans="1:10" s="94" customFormat="1" ht="15.75" customHeight="1">
      <c r="A324" s="97" t="s">
        <v>302</v>
      </c>
      <c r="B324" s="98">
        <v>0</v>
      </c>
      <c r="C324" s="98">
        <v>72000</v>
      </c>
      <c r="D324" s="98">
        <v>0</v>
      </c>
      <c r="E324" s="99"/>
      <c r="I324" s="95"/>
      <c r="J324" s="95"/>
    </row>
    <row r="325" spans="1:10" s="94" customFormat="1" ht="15.75" customHeight="1">
      <c r="A325" s="97" t="s">
        <v>659</v>
      </c>
      <c r="B325" s="98">
        <v>0</v>
      </c>
      <c r="C325" s="98">
        <v>50000</v>
      </c>
      <c r="D325" s="98">
        <v>47795</v>
      </c>
      <c r="E325" s="99"/>
      <c r="I325" s="95"/>
      <c r="J325" s="95"/>
    </row>
    <row r="326" spans="1:10" s="94" customFormat="1" ht="15.75" customHeight="1">
      <c r="A326" s="97" t="s">
        <v>303</v>
      </c>
      <c r="B326" s="98">
        <v>0</v>
      </c>
      <c r="C326" s="98">
        <v>37000</v>
      </c>
      <c r="D326" s="98">
        <v>0</v>
      </c>
      <c r="E326" s="99"/>
      <c r="I326" s="95"/>
      <c r="J326" s="95"/>
    </row>
    <row r="327" spans="1:10" s="94" customFormat="1" ht="15.75" customHeight="1">
      <c r="A327" s="97" t="s">
        <v>300</v>
      </c>
      <c r="B327" s="98">
        <v>0</v>
      </c>
      <c r="C327" s="98">
        <v>70000</v>
      </c>
      <c r="D327" s="98">
        <v>70000</v>
      </c>
      <c r="E327" s="99"/>
      <c r="I327" s="95"/>
      <c r="J327" s="95"/>
    </row>
    <row r="328" spans="1:10" s="94" customFormat="1" ht="15.75" customHeight="1">
      <c r="A328" s="97" t="s">
        <v>304</v>
      </c>
      <c r="B328" s="98">
        <v>0</v>
      </c>
      <c r="C328" s="98">
        <v>96000</v>
      </c>
      <c r="D328" s="98">
        <v>96000</v>
      </c>
      <c r="E328" s="99"/>
      <c r="I328" s="95"/>
      <c r="J328" s="95"/>
    </row>
    <row r="329" spans="1:10" s="94" customFormat="1" ht="15.75" customHeight="1">
      <c r="A329" s="97" t="s">
        <v>305</v>
      </c>
      <c r="B329" s="98">
        <v>0</v>
      </c>
      <c r="C329" s="98">
        <v>200000</v>
      </c>
      <c r="D329" s="98">
        <v>175000</v>
      </c>
      <c r="E329" s="99"/>
      <c r="I329" s="95"/>
      <c r="J329" s="95"/>
    </row>
    <row r="330" spans="1:10" s="94" customFormat="1" ht="15.75" customHeight="1">
      <c r="A330" s="97" t="s">
        <v>278</v>
      </c>
      <c r="B330" s="98">
        <f>SUM(B331:B339)</f>
        <v>1672000</v>
      </c>
      <c r="C330" s="98">
        <f>SUM(C331:C339)</f>
        <v>6603000</v>
      </c>
      <c r="D330" s="98">
        <f>SUM(D331:D339)</f>
        <v>5855200</v>
      </c>
      <c r="E330" s="99"/>
      <c r="F330" s="95"/>
      <c r="I330" s="95"/>
      <c r="J330" s="95"/>
    </row>
    <row r="331" spans="1:10" s="94" customFormat="1" ht="15.75" customHeight="1">
      <c r="A331" s="97" t="s">
        <v>284</v>
      </c>
      <c r="B331" s="98">
        <v>0</v>
      </c>
      <c r="C331" s="98">
        <v>698643</v>
      </c>
      <c r="D331" s="98">
        <v>698643</v>
      </c>
      <c r="E331" s="99"/>
      <c r="I331" s="95"/>
      <c r="J331" s="95"/>
    </row>
    <row r="332" spans="1:10" s="94" customFormat="1" ht="15.75" customHeight="1">
      <c r="A332" s="97" t="s">
        <v>285</v>
      </c>
      <c r="B332" s="98">
        <v>0</v>
      </c>
      <c r="C332" s="98">
        <v>262687</v>
      </c>
      <c r="D332" s="98">
        <v>262687</v>
      </c>
      <c r="E332" s="99"/>
      <c r="I332" s="95"/>
      <c r="J332" s="95"/>
    </row>
    <row r="333" spans="1:10" s="94" customFormat="1" ht="15.75" customHeight="1">
      <c r="A333" s="97" t="s">
        <v>286</v>
      </c>
      <c r="B333" s="98">
        <v>0</v>
      </c>
      <c r="C333" s="98">
        <v>1227704</v>
      </c>
      <c r="D333" s="98">
        <v>1227704</v>
      </c>
      <c r="E333" s="99"/>
      <c r="I333" s="95"/>
      <c r="J333" s="95"/>
    </row>
    <row r="334" spans="1:10" s="94" customFormat="1" ht="15.75" customHeight="1">
      <c r="A334" s="97" t="s">
        <v>287</v>
      </c>
      <c r="B334" s="98">
        <v>0</v>
      </c>
      <c r="C334" s="98">
        <v>645831</v>
      </c>
      <c r="D334" s="98">
        <v>645831</v>
      </c>
      <c r="E334" s="99"/>
      <c r="I334" s="95"/>
      <c r="J334" s="95"/>
    </row>
    <row r="335" spans="1:10" s="94" customFormat="1" ht="15.75" customHeight="1">
      <c r="A335" s="97" t="s">
        <v>288</v>
      </c>
      <c r="B335" s="98">
        <v>0</v>
      </c>
      <c r="C335" s="98">
        <v>68000</v>
      </c>
      <c r="D335" s="98">
        <v>68000</v>
      </c>
      <c r="E335" s="99"/>
      <c r="I335" s="95"/>
      <c r="J335" s="95"/>
    </row>
    <row r="336" spans="1:10" s="94" customFormat="1" ht="15.75" customHeight="1">
      <c r="A336" s="97" t="s">
        <v>660</v>
      </c>
      <c r="B336" s="98">
        <v>0</v>
      </c>
      <c r="C336" s="98">
        <v>1224244</v>
      </c>
      <c r="D336" s="98">
        <v>1224244</v>
      </c>
      <c r="E336" s="99"/>
      <c r="I336" s="95"/>
      <c r="J336" s="95"/>
    </row>
    <row r="337" spans="1:10" s="94" customFormat="1" ht="15.75" customHeight="1">
      <c r="A337" s="97" t="s">
        <v>296</v>
      </c>
      <c r="B337" s="98">
        <v>0</v>
      </c>
      <c r="C337" s="98">
        <v>56000</v>
      </c>
      <c r="D337" s="98">
        <v>56000</v>
      </c>
      <c r="E337" s="99"/>
      <c r="I337" s="95"/>
      <c r="J337" s="95"/>
    </row>
    <row r="338" spans="1:10" s="94" customFormat="1" ht="15.75" customHeight="1">
      <c r="A338" s="90" t="s">
        <v>297</v>
      </c>
      <c r="B338" s="91">
        <v>1672000</v>
      </c>
      <c r="C338" s="91">
        <v>1672091</v>
      </c>
      <c r="D338" s="91">
        <v>1672091</v>
      </c>
      <c r="E338" s="100"/>
      <c r="I338" s="95"/>
      <c r="J338" s="95"/>
    </row>
    <row r="339" spans="1:10" s="94" customFormat="1" ht="15.75" customHeight="1" thickBot="1">
      <c r="A339" s="90" t="s">
        <v>656</v>
      </c>
      <c r="B339" s="91">
        <v>0</v>
      </c>
      <c r="C339" s="91">
        <v>747800</v>
      </c>
      <c r="D339" s="91">
        <v>0</v>
      </c>
      <c r="E339" s="93"/>
      <c r="I339" s="95"/>
      <c r="J339" s="95"/>
    </row>
    <row r="340" spans="1:8" ht="15.75" customHeight="1" thickBot="1">
      <c r="A340" s="101" t="s">
        <v>57</v>
      </c>
      <c r="B340" s="102">
        <f>SUM(B341)</f>
        <v>20000</v>
      </c>
      <c r="C340" s="102">
        <f>SUM(C341)</f>
        <v>20000</v>
      </c>
      <c r="D340" s="102">
        <f>SUM(D341)</f>
        <v>9989</v>
      </c>
      <c r="E340" s="87">
        <f>SUM(D340/C340*100)</f>
        <v>49.945</v>
      </c>
      <c r="F340" s="11"/>
      <c r="G340" s="11"/>
      <c r="H340" s="11"/>
    </row>
    <row r="341" spans="1:10" s="94" customFormat="1" ht="15.75" customHeight="1" thickBot="1">
      <c r="A341" s="106" t="s">
        <v>306</v>
      </c>
      <c r="B341" s="107">
        <v>20000</v>
      </c>
      <c r="C341" s="107">
        <v>20000</v>
      </c>
      <c r="D341" s="107">
        <v>9989</v>
      </c>
      <c r="E341" s="93"/>
      <c r="I341" s="95"/>
      <c r="J341" s="95"/>
    </row>
    <row r="342" spans="1:8" ht="15.75" customHeight="1" thickBot="1">
      <c r="A342" s="101" t="s">
        <v>117</v>
      </c>
      <c r="B342" s="102">
        <f>SUM(B343:B344)</f>
        <v>1600000</v>
      </c>
      <c r="C342" s="102">
        <f>SUM(C343:C344)</f>
        <v>1700000</v>
      </c>
      <c r="D342" s="102">
        <f>SUM(D343:D344)</f>
        <v>120395</v>
      </c>
      <c r="E342" s="87">
        <f>SUM(D342/C342*100)</f>
        <v>7.082058823529412</v>
      </c>
      <c r="F342" s="11"/>
      <c r="G342" s="11"/>
      <c r="H342" s="11"/>
    </row>
    <row r="343" spans="1:10" s="94" customFormat="1" ht="15.75" customHeight="1">
      <c r="A343" s="105" t="s">
        <v>307</v>
      </c>
      <c r="B343" s="92">
        <v>1600000</v>
      </c>
      <c r="C343" s="92">
        <v>1600000</v>
      </c>
      <c r="D343" s="92">
        <v>24200</v>
      </c>
      <c r="E343" s="99"/>
      <c r="I343" s="95"/>
      <c r="J343" s="95"/>
    </row>
    <row r="344" spans="1:10" s="94" customFormat="1" ht="15.75" customHeight="1" thickBot="1">
      <c r="A344" s="90" t="s">
        <v>308</v>
      </c>
      <c r="B344" s="91">
        <v>0</v>
      </c>
      <c r="C344" s="91">
        <v>100000</v>
      </c>
      <c r="D344" s="91">
        <v>96195</v>
      </c>
      <c r="E344" s="93"/>
      <c r="I344" s="95"/>
      <c r="J344" s="95"/>
    </row>
    <row r="345" spans="1:8" ht="15.75" customHeight="1" thickBot="1">
      <c r="A345" s="101" t="s">
        <v>37</v>
      </c>
      <c r="B345" s="102">
        <f>SUM(B346:B363)</f>
        <v>7878000</v>
      </c>
      <c r="C345" s="102">
        <f>SUM(C346:C363)</f>
        <v>20020113.7</v>
      </c>
      <c r="D345" s="102">
        <f>SUM(D346:D363)</f>
        <v>14214931.33</v>
      </c>
      <c r="E345" s="87">
        <f>SUM(D345/C345*100)</f>
        <v>71.00324974677842</v>
      </c>
      <c r="F345" s="11"/>
      <c r="G345" s="11"/>
      <c r="H345" s="11"/>
    </row>
    <row r="346" spans="1:5" ht="15.75" customHeight="1">
      <c r="A346" s="115" t="s">
        <v>314</v>
      </c>
      <c r="B346" s="116">
        <v>4212000</v>
      </c>
      <c r="C346" s="116">
        <v>4086000</v>
      </c>
      <c r="D346" s="116">
        <v>4086000</v>
      </c>
      <c r="E346" s="117"/>
    </row>
    <row r="347" spans="1:5" ht="15.75" customHeight="1">
      <c r="A347" s="105" t="s">
        <v>665</v>
      </c>
      <c r="B347" s="92">
        <v>0</v>
      </c>
      <c r="C347" s="92">
        <v>80000</v>
      </c>
      <c r="D347" s="92">
        <v>80000</v>
      </c>
      <c r="E347" s="99"/>
    </row>
    <row r="348" spans="1:5" ht="15.75" customHeight="1">
      <c r="A348" s="105" t="s">
        <v>318</v>
      </c>
      <c r="B348" s="92">
        <v>0</v>
      </c>
      <c r="C348" s="92">
        <v>235739</v>
      </c>
      <c r="D348" s="92">
        <v>235739</v>
      </c>
      <c r="E348" s="99"/>
    </row>
    <row r="349" spans="1:10" s="94" customFormat="1" ht="15.75" customHeight="1">
      <c r="A349" s="105" t="s">
        <v>313</v>
      </c>
      <c r="B349" s="92">
        <v>1715000</v>
      </c>
      <c r="C349" s="92">
        <v>0</v>
      </c>
      <c r="D349" s="92">
        <v>0</v>
      </c>
      <c r="E349" s="99"/>
      <c r="I349" s="95"/>
      <c r="J349" s="95"/>
    </row>
    <row r="350" spans="1:10" s="94" customFormat="1" ht="15.75" customHeight="1">
      <c r="A350" s="105" t="s">
        <v>321</v>
      </c>
      <c r="B350" s="92">
        <v>0</v>
      </c>
      <c r="C350" s="92">
        <v>6368298.7</v>
      </c>
      <c r="D350" s="92">
        <v>4088988.84</v>
      </c>
      <c r="E350" s="99"/>
      <c r="I350" s="95"/>
      <c r="J350" s="95"/>
    </row>
    <row r="351" spans="1:10" s="94" customFormat="1" ht="15.75" customHeight="1">
      <c r="A351" s="97" t="s">
        <v>310</v>
      </c>
      <c r="B351" s="98">
        <v>0</v>
      </c>
      <c r="C351" s="98">
        <v>520000</v>
      </c>
      <c r="D351" s="98">
        <v>519452</v>
      </c>
      <c r="E351" s="99"/>
      <c r="I351" s="95"/>
      <c r="J351" s="95"/>
    </row>
    <row r="352" spans="1:10" s="94" customFormat="1" ht="15.75" customHeight="1">
      <c r="A352" s="97" t="s">
        <v>661</v>
      </c>
      <c r="B352" s="98">
        <v>0</v>
      </c>
      <c r="C352" s="98">
        <v>50000</v>
      </c>
      <c r="D352" s="98">
        <v>19995.25</v>
      </c>
      <c r="E352" s="99"/>
      <c r="I352" s="95"/>
      <c r="J352" s="95"/>
    </row>
    <row r="353" spans="1:10" s="94" customFormat="1" ht="15.75" customHeight="1">
      <c r="A353" s="97" t="s">
        <v>309</v>
      </c>
      <c r="B353" s="98">
        <v>0</v>
      </c>
      <c r="C353" s="98">
        <v>75000</v>
      </c>
      <c r="D353" s="98">
        <v>68459</v>
      </c>
      <c r="E353" s="99"/>
      <c r="I353" s="95"/>
      <c r="J353" s="95"/>
    </row>
    <row r="354" spans="1:10" s="94" customFormat="1" ht="15.75" customHeight="1">
      <c r="A354" s="97" t="s">
        <v>319</v>
      </c>
      <c r="B354" s="98">
        <v>0</v>
      </c>
      <c r="C354" s="98">
        <v>315076</v>
      </c>
      <c r="D354" s="98">
        <v>215382</v>
      </c>
      <c r="E354" s="99"/>
      <c r="I354" s="95"/>
      <c r="J354" s="95"/>
    </row>
    <row r="355" spans="1:10" s="94" customFormat="1" ht="15.75" customHeight="1">
      <c r="A355" s="97" t="s">
        <v>664</v>
      </c>
      <c r="B355" s="98">
        <v>0</v>
      </c>
      <c r="C355" s="98">
        <v>144600</v>
      </c>
      <c r="D355" s="98">
        <v>138230.4</v>
      </c>
      <c r="E355" s="99"/>
      <c r="I355" s="95"/>
      <c r="J355" s="95"/>
    </row>
    <row r="356" spans="1:10" s="94" customFormat="1" ht="15.75" customHeight="1">
      <c r="A356" s="97" t="s">
        <v>317</v>
      </c>
      <c r="B356" s="98">
        <v>0</v>
      </c>
      <c r="C356" s="98">
        <v>75000</v>
      </c>
      <c r="D356" s="98">
        <v>84579</v>
      </c>
      <c r="E356" s="99"/>
      <c r="I356" s="95"/>
      <c r="J356" s="95"/>
    </row>
    <row r="357" spans="1:10" s="94" customFormat="1" ht="15.75" customHeight="1">
      <c r="A357" s="97" t="s">
        <v>315</v>
      </c>
      <c r="B357" s="98">
        <v>0</v>
      </c>
      <c r="C357" s="98">
        <v>40000</v>
      </c>
      <c r="D357" s="98">
        <v>39980</v>
      </c>
      <c r="E357" s="99"/>
      <c r="I357" s="95"/>
      <c r="J357" s="95"/>
    </row>
    <row r="358" spans="1:10" s="94" customFormat="1" ht="15.75" customHeight="1">
      <c r="A358" s="97" t="s">
        <v>316</v>
      </c>
      <c r="B358" s="98">
        <v>0</v>
      </c>
      <c r="C358" s="98">
        <v>45000</v>
      </c>
      <c r="D358" s="98">
        <v>0</v>
      </c>
      <c r="E358" s="99"/>
      <c r="I358" s="95"/>
      <c r="J358" s="95"/>
    </row>
    <row r="359" spans="1:10" s="94" customFormat="1" ht="15.75" customHeight="1">
      <c r="A359" s="97" t="s">
        <v>311</v>
      </c>
      <c r="B359" s="98">
        <v>35000</v>
      </c>
      <c r="C359" s="98">
        <v>35000</v>
      </c>
      <c r="D359" s="98">
        <v>33000</v>
      </c>
      <c r="E359" s="99"/>
      <c r="I359" s="95"/>
      <c r="J359" s="95"/>
    </row>
    <row r="360" spans="1:10" s="94" customFormat="1" ht="15.75" customHeight="1">
      <c r="A360" s="97" t="s">
        <v>662</v>
      </c>
      <c r="B360" s="98">
        <v>1746000</v>
      </c>
      <c r="C360" s="98">
        <v>126000</v>
      </c>
      <c r="D360" s="98">
        <v>126022</v>
      </c>
      <c r="E360" s="99"/>
      <c r="I360" s="95"/>
      <c r="J360" s="95"/>
    </row>
    <row r="361" spans="1:10" s="94" customFormat="1" ht="15.75" customHeight="1">
      <c r="A361" s="97" t="s">
        <v>320</v>
      </c>
      <c r="B361" s="98">
        <v>0</v>
      </c>
      <c r="C361" s="98">
        <v>7555400</v>
      </c>
      <c r="D361" s="98">
        <v>4237103.84</v>
      </c>
      <c r="E361" s="99"/>
      <c r="I361" s="95"/>
      <c r="J361" s="95"/>
    </row>
    <row r="362" spans="1:10" s="94" customFormat="1" ht="15.75" customHeight="1">
      <c r="A362" s="97" t="s">
        <v>312</v>
      </c>
      <c r="B362" s="98">
        <v>170000</v>
      </c>
      <c r="C362" s="98">
        <v>170000</v>
      </c>
      <c r="D362" s="98">
        <v>157300</v>
      </c>
      <c r="E362" s="99"/>
      <c r="I362" s="95"/>
      <c r="J362" s="95"/>
    </row>
    <row r="363" spans="1:10" s="94" customFormat="1" ht="15.75" customHeight="1">
      <c r="A363" s="97" t="s">
        <v>663</v>
      </c>
      <c r="B363" s="98">
        <v>0</v>
      </c>
      <c r="C363" s="98">
        <v>99000</v>
      </c>
      <c r="D363" s="98">
        <v>84700</v>
      </c>
      <c r="E363" s="99"/>
      <c r="I363" s="95"/>
      <c r="J363" s="95"/>
    </row>
    <row r="364" spans="1:8" ht="15.75" customHeight="1">
      <c r="A364" s="118" t="s">
        <v>38</v>
      </c>
      <c r="B364" s="119">
        <f>SUM(B365:B391)</f>
        <v>14100000</v>
      </c>
      <c r="C364" s="119">
        <f>SUM(C365:C391)</f>
        <v>21729086.8</v>
      </c>
      <c r="D364" s="119">
        <f>SUM(D365:D391)</f>
        <v>18875874.479999997</v>
      </c>
      <c r="E364" s="119">
        <f>SUM(E365:E389)</f>
        <v>0</v>
      </c>
      <c r="F364" s="11"/>
      <c r="G364" s="11"/>
      <c r="H364" s="11"/>
    </row>
    <row r="365" spans="1:10" s="94" customFormat="1" ht="15.75" customHeight="1">
      <c r="A365" s="97" t="s">
        <v>322</v>
      </c>
      <c r="B365" s="98">
        <v>0</v>
      </c>
      <c r="C365" s="98">
        <v>6900</v>
      </c>
      <c r="D365" s="98">
        <v>6900</v>
      </c>
      <c r="E365" s="99"/>
      <c r="I365" s="95"/>
      <c r="J365" s="95"/>
    </row>
    <row r="366" spans="1:10" s="94" customFormat="1" ht="15.75" customHeight="1">
      <c r="A366" s="97" t="s">
        <v>323</v>
      </c>
      <c r="B366" s="98">
        <v>3500000</v>
      </c>
      <c r="C366" s="98">
        <v>3952000</v>
      </c>
      <c r="D366" s="98">
        <v>3952000</v>
      </c>
      <c r="E366" s="99"/>
      <c r="I366" s="95"/>
      <c r="J366" s="95"/>
    </row>
    <row r="367" spans="1:10" s="94" customFormat="1" ht="15.75" customHeight="1">
      <c r="A367" s="97" t="s">
        <v>336</v>
      </c>
      <c r="B367" s="98">
        <v>0</v>
      </c>
      <c r="C367" s="98">
        <v>807535.6</v>
      </c>
      <c r="D367" s="98">
        <v>807535.6</v>
      </c>
      <c r="E367" s="99"/>
      <c r="I367" s="95"/>
      <c r="J367" s="95"/>
    </row>
    <row r="368" spans="1:10" s="94" customFormat="1" ht="15.75" customHeight="1">
      <c r="A368" s="97" t="s">
        <v>324</v>
      </c>
      <c r="B368" s="98">
        <v>150000</v>
      </c>
      <c r="C368" s="98">
        <v>150000</v>
      </c>
      <c r="D368" s="98">
        <v>102470</v>
      </c>
      <c r="E368" s="99"/>
      <c r="I368" s="95"/>
      <c r="J368" s="95"/>
    </row>
    <row r="369" spans="1:10" s="94" customFormat="1" ht="15.75" customHeight="1">
      <c r="A369" s="97" t="s">
        <v>325</v>
      </c>
      <c r="B369" s="98">
        <v>50000</v>
      </c>
      <c r="C369" s="98">
        <v>50000</v>
      </c>
      <c r="D369" s="98">
        <v>52169</v>
      </c>
      <c r="E369" s="99"/>
      <c r="I369" s="95"/>
      <c r="J369" s="95"/>
    </row>
    <row r="370" spans="1:10" s="94" customFormat="1" ht="15.75" customHeight="1">
      <c r="A370" s="97" t="s">
        <v>326</v>
      </c>
      <c r="B370" s="98">
        <v>9000</v>
      </c>
      <c r="C370" s="98">
        <v>9000</v>
      </c>
      <c r="D370" s="98">
        <v>9000</v>
      </c>
      <c r="E370" s="99"/>
      <c r="F370" s="95"/>
      <c r="I370" s="95"/>
      <c r="J370" s="95"/>
    </row>
    <row r="371" spans="1:10" s="94" customFormat="1" ht="15.75" customHeight="1">
      <c r="A371" s="97" t="s">
        <v>668</v>
      </c>
      <c r="B371" s="98">
        <v>63000</v>
      </c>
      <c r="C371" s="98">
        <v>63000</v>
      </c>
      <c r="D371" s="98">
        <v>68896.19</v>
      </c>
      <c r="E371" s="99"/>
      <c r="I371" s="95"/>
      <c r="J371" s="95"/>
    </row>
    <row r="372" spans="1:10" s="94" customFormat="1" ht="15.75" customHeight="1">
      <c r="A372" s="97" t="s">
        <v>344</v>
      </c>
      <c r="B372" s="98">
        <v>0</v>
      </c>
      <c r="C372" s="98">
        <v>2241000</v>
      </c>
      <c r="D372" s="98">
        <v>118096</v>
      </c>
      <c r="E372" s="99"/>
      <c r="I372" s="95"/>
      <c r="J372" s="95"/>
    </row>
    <row r="373" spans="1:10" s="94" customFormat="1" ht="15.75" customHeight="1">
      <c r="A373" s="97" t="s">
        <v>327</v>
      </c>
      <c r="B373" s="98">
        <v>396000</v>
      </c>
      <c r="C373" s="98">
        <v>396000</v>
      </c>
      <c r="D373" s="98">
        <v>337711</v>
      </c>
      <c r="E373" s="99"/>
      <c r="I373" s="95"/>
      <c r="J373" s="95"/>
    </row>
    <row r="374" spans="1:10" s="94" customFormat="1" ht="15.75" customHeight="1">
      <c r="A374" s="97" t="s">
        <v>337</v>
      </c>
      <c r="B374" s="98">
        <v>0</v>
      </c>
      <c r="C374" s="98">
        <v>2280000</v>
      </c>
      <c r="D374" s="98">
        <v>1742222.4</v>
      </c>
      <c r="E374" s="99"/>
      <c r="I374" s="95"/>
      <c r="J374" s="95"/>
    </row>
    <row r="375" spans="1:10" s="94" customFormat="1" ht="15.75" customHeight="1">
      <c r="A375" s="97" t="s">
        <v>328</v>
      </c>
      <c r="B375" s="98">
        <v>3250000</v>
      </c>
      <c r="C375" s="98">
        <v>3285000</v>
      </c>
      <c r="D375" s="98">
        <v>3285000</v>
      </c>
      <c r="E375" s="99"/>
      <c r="I375" s="95"/>
      <c r="J375" s="95"/>
    </row>
    <row r="376" spans="1:10" s="94" customFormat="1" ht="15.75" customHeight="1">
      <c r="A376" s="97" t="s">
        <v>340</v>
      </c>
      <c r="B376" s="98">
        <v>0</v>
      </c>
      <c r="C376" s="98">
        <v>5000</v>
      </c>
      <c r="D376" s="98">
        <v>5000</v>
      </c>
      <c r="E376" s="99"/>
      <c r="I376" s="95"/>
      <c r="J376" s="95"/>
    </row>
    <row r="377" spans="1:10" s="94" customFormat="1" ht="15.75" customHeight="1">
      <c r="A377" s="97" t="s">
        <v>341</v>
      </c>
      <c r="B377" s="98">
        <v>0</v>
      </c>
      <c r="C377" s="98">
        <v>651000</v>
      </c>
      <c r="D377" s="98">
        <v>669062</v>
      </c>
      <c r="E377" s="99"/>
      <c r="I377" s="95"/>
      <c r="J377" s="95"/>
    </row>
    <row r="378" spans="1:10" s="94" customFormat="1" ht="15.75" customHeight="1">
      <c r="A378" s="97" t="s">
        <v>329</v>
      </c>
      <c r="B378" s="98">
        <v>1850000</v>
      </c>
      <c r="C378" s="98">
        <v>1850000</v>
      </c>
      <c r="D378" s="98">
        <v>1780401.26</v>
      </c>
      <c r="E378" s="99"/>
      <c r="I378" s="95"/>
      <c r="J378" s="95"/>
    </row>
    <row r="379" spans="1:10" s="94" customFormat="1" ht="15.75" customHeight="1">
      <c r="A379" s="97" t="s">
        <v>330</v>
      </c>
      <c r="B379" s="98">
        <v>120000</v>
      </c>
      <c r="C379" s="98">
        <v>120000</v>
      </c>
      <c r="D379" s="98">
        <v>104654</v>
      </c>
      <c r="E379" s="99"/>
      <c r="I379" s="95"/>
      <c r="J379" s="95"/>
    </row>
    <row r="380" spans="1:10" s="94" customFormat="1" ht="15.75" customHeight="1">
      <c r="A380" s="97" t="s">
        <v>342</v>
      </c>
      <c r="B380" s="98">
        <v>0</v>
      </c>
      <c r="C380" s="98">
        <v>280000</v>
      </c>
      <c r="D380" s="98">
        <v>283140</v>
      </c>
      <c r="E380" s="99"/>
      <c r="I380" s="95"/>
      <c r="J380" s="95"/>
    </row>
    <row r="381" spans="1:10" s="94" customFormat="1" ht="15.75" customHeight="1">
      <c r="A381" s="97" t="s">
        <v>331</v>
      </c>
      <c r="B381" s="98">
        <v>2685000</v>
      </c>
      <c r="C381" s="98">
        <v>2731000</v>
      </c>
      <c r="D381" s="98">
        <v>2731000</v>
      </c>
      <c r="E381" s="99"/>
      <c r="I381" s="95"/>
      <c r="J381" s="95"/>
    </row>
    <row r="382" spans="1:10" s="94" customFormat="1" ht="15.75" customHeight="1">
      <c r="A382" s="97" t="s">
        <v>343</v>
      </c>
      <c r="B382" s="98">
        <v>0</v>
      </c>
      <c r="C382" s="98">
        <v>206000</v>
      </c>
      <c r="D382" s="98">
        <v>205920</v>
      </c>
      <c r="E382" s="99"/>
      <c r="I382" s="95"/>
      <c r="J382" s="95"/>
    </row>
    <row r="383" spans="1:10" s="94" customFormat="1" ht="15.75" customHeight="1">
      <c r="A383" s="97" t="s">
        <v>332</v>
      </c>
      <c r="B383" s="98">
        <v>6000</v>
      </c>
      <c r="C383" s="98">
        <v>6000</v>
      </c>
      <c r="D383" s="98">
        <v>6000</v>
      </c>
      <c r="E383" s="99"/>
      <c r="I383" s="95"/>
      <c r="J383" s="95"/>
    </row>
    <row r="384" spans="1:10" s="94" customFormat="1" ht="15.75" customHeight="1">
      <c r="A384" s="97" t="s">
        <v>333</v>
      </c>
      <c r="B384" s="98">
        <v>1460000</v>
      </c>
      <c r="C384" s="98">
        <v>1460000</v>
      </c>
      <c r="D384" s="98">
        <v>1460000</v>
      </c>
      <c r="E384" s="99"/>
      <c r="I384" s="95"/>
      <c r="J384" s="95"/>
    </row>
    <row r="385" spans="1:10" s="94" customFormat="1" ht="15.75" customHeight="1">
      <c r="A385" s="97" t="s">
        <v>666</v>
      </c>
      <c r="B385" s="98">
        <v>0</v>
      </c>
      <c r="C385" s="98">
        <v>222651.2</v>
      </c>
      <c r="D385" s="98">
        <v>222651.2</v>
      </c>
      <c r="E385" s="99"/>
      <c r="I385" s="95"/>
      <c r="J385" s="95"/>
    </row>
    <row r="386" spans="1:10" s="94" customFormat="1" ht="15.75" customHeight="1">
      <c r="A386" s="97" t="s">
        <v>338</v>
      </c>
      <c r="B386" s="98">
        <v>0</v>
      </c>
      <c r="C386" s="98">
        <v>235000</v>
      </c>
      <c r="D386" s="98">
        <v>177873</v>
      </c>
      <c r="E386" s="99"/>
      <c r="I386" s="95"/>
      <c r="J386" s="95"/>
    </row>
    <row r="387" spans="1:10" s="94" customFormat="1" ht="15.75" customHeight="1">
      <c r="A387" s="97" t="s">
        <v>339</v>
      </c>
      <c r="B387" s="98">
        <v>0</v>
      </c>
      <c r="C387" s="98">
        <v>50000</v>
      </c>
      <c r="D387" s="98">
        <v>77405.25</v>
      </c>
      <c r="E387" s="99"/>
      <c r="I387" s="95"/>
      <c r="J387" s="95"/>
    </row>
    <row r="388" spans="1:10" s="94" customFormat="1" ht="15.75" customHeight="1">
      <c r="A388" s="97" t="s">
        <v>345</v>
      </c>
      <c r="B388" s="98">
        <v>0</v>
      </c>
      <c r="C388" s="98">
        <v>51000</v>
      </c>
      <c r="D388" s="98">
        <v>49600</v>
      </c>
      <c r="E388" s="99"/>
      <c r="I388" s="95"/>
      <c r="J388" s="95"/>
    </row>
    <row r="389" spans="1:10" s="94" customFormat="1" ht="15.75" customHeight="1">
      <c r="A389" s="97" t="s">
        <v>334</v>
      </c>
      <c r="B389" s="98">
        <v>541000</v>
      </c>
      <c r="C389" s="98">
        <v>541000</v>
      </c>
      <c r="D389" s="98">
        <v>541000</v>
      </c>
      <c r="E389" s="99"/>
      <c r="I389" s="95"/>
      <c r="J389" s="95"/>
    </row>
    <row r="390" spans="1:10" s="94" customFormat="1" ht="15.75" customHeight="1">
      <c r="A390" s="90" t="s">
        <v>667</v>
      </c>
      <c r="B390" s="91">
        <v>0</v>
      </c>
      <c r="C390" s="91">
        <v>60000</v>
      </c>
      <c r="D390" s="91">
        <v>60000</v>
      </c>
      <c r="E390" s="100"/>
      <c r="I390" s="95"/>
      <c r="J390" s="95"/>
    </row>
    <row r="391" spans="1:10" s="94" customFormat="1" ht="15.75" customHeight="1" thickBot="1">
      <c r="A391" s="90" t="s">
        <v>335</v>
      </c>
      <c r="B391" s="91">
        <v>20000</v>
      </c>
      <c r="C391" s="91">
        <v>20000</v>
      </c>
      <c r="D391" s="91">
        <v>20167.58</v>
      </c>
      <c r="E391" s="93"/>
      <c r="F391" s="120"/>
      <c r="I391" s="95"/>
      <c r="J391" s="95"/>
    </row>
    <row r="392" spans="1:8" ht="15.75" customHeight="1" thickBot="1">
      <c r="A392" s="101" t="s">
        <v>157</v>
      </c>
      <c r="B392" s="102">
        <f>SUM(B393)</f>
        <v>0</v>
      </c>
      <c r="C392" s="102">
        <f>SUM(C393)</f>
        <v>170000</v>
      </c>
      <c r="D392" s="102">
        <f>SUM(D393)</f>
        <v>148535.96</v>
      </c>
      <c r="E392" s="87">
        <f>SUM(D392/C392*100)</f>
        <v>87.37409411764705</v>
      </c>
      <c r="F392" s="11"/>
      <c r="G392" s="11"/>
      <c r="H392" s="11"/>
    </row>
    <row r="393" spans="1:10" s="94" customFormat="1" ht="15.75" customHeight="1" thickBot="1">
      <c r="A393" s="106" t="s">
        <v>346</v>
      </c>
      <c r="B393" s="107">
        <v>0</v>
      </c>
      <c r="C393" s="107">
        <v>170000</v>
      </c>
      <c r="D393" s="107">
        <v>148535.96</v>
      </c>
      <c r="E393" s="93"/>
      <c r="I393" s="95"/>
      <c r="J393" s="95"/>
    </row>
    <row r="394" spans="1:8" ht="15.75" customHeight="1" thickBot="1">
      <c r="A394" s="101" t="s">
        <v>158</v>
      </c>
      <c r="B394" s="102">
        <f>SUM(B395)</f>
        <v>0</v>
      </c>
      <c r="C394" s="102">
        <f>SUM(C395)</f>
        <v>3000</v>
      </c>
      <c r="D394" s="102">
        <f>SUM(D395)</f>
        <v>3000</v>
      </c>
      <c r="E394" s="87">
        <f>SUM(D394/C394*100)</f>
        <v>100</v>
      </c>
      <c r="F394" s="11"/>
      <c r="G394" s="11"/>
      <c r="H394" s="11"/>
    </row>
    <row r="395" spans="1:10" s="94" customFormat="1" ht="15.75" customHeight="1" thickBot="1">
      <c r="A395" s="106" t="s">
        <v>347</v>
      </c>
      <c r="B395" s="107">
        <v>0</v>
      </c>
      <c r="C395" s="107">
        <v>3000</v>
      </c>
      <c r="D395" s="107">
        <v>3000</v>
      </c>
      <c r="E395" s="93"/>
      <c r="I395" s="95"/>
      <c r="J395" s="95"/>
    </row>
    <row r="396" spans="1:8" ht="15.75" customHeight="1" thickBot="1">
      <c r="A396" s="101" t="s">
        <v>159</v>
      </c>
      <c r="B396" s="102">
        <f>SUM(B397)</f>
        <v>0</v>
      </c>
      <c r="C396" s="102">
        <f>SUM(C397)</f>
        <v>20000</v>
      </c>
      <c r="D396" s="102">
        <f>SUM(D397)</f>
        <v>19174</v>
      </c>
      <c r="E396" s="87">
        <f>SUM(D396/C396*100)</f>
        <v>95.87</v>
      </c>
      <c r="F396" s="11"/>
      <c r="G396" s="11"/>
      <c r="H396" s="11"/>
    </row>
    <row r="397" spans="1:10" s="94" customFormat="1" ht="15.75" customHeight="1" thickBot="1">
      <c r="A397" s="106" t="s">
        <v>348</v>
      </c>
      <c r="B397" s="107">
        <v>0</v>
      </c>
      <c r="C397" s="107">
        <v>20000</v>
      </c>
      <c r="D397" s="107">
        <v>19174</v>
      </c>
      <c r="E397" s="93"/>
      <c r="I397" s="95"/>
      <c r="J397" s="95"/>
    </row>
    <row r="398" spans="1:8" ht="15.75" customHeight="1" thickBot="1">
      <c r="A398" s="101" t="s">
        <v>114</v>
      </c>
      <c r="B398" s="102">
        <f>SUM(B399:B400)</f>
        <v>116000</v>
      </c>
      <c r="C398" s="102">
        <f>SUM(C399:C400)</f>
        <v>325000</v>
      </c>
      <c r="D398" s="102">
        <f>SUM(D399:D400)</f>
        <v>308160</v>
      </c>
      <c r="E398" s="87">
        <f>SUM(D398/C398*100)</f>
        <v>94.81846153846153</v>
      </c>
      <c r="F398" s="11"/>
      <c r="G398" s="11"/>
      <c r="H398" s="11"/>
    </row>
    <row r="399" spans="1:8" ht="15.75" customHeight="1">
      <c r="A399" s="115" t="s">
        <v>349</v>
      </c>
      <c r="B399" s="116">
        <v>116000</v>
      </c>
      <c r="C399" s="116">
        <v>236000</v>
      </c>
      <c r="D399" s="116">
        <v>229752</v>
      </c>
      <c r="E399" s="117"/>
      <c r="F399" s="11"/>
      <c r="G399" s="11"/>
      <c r="H399" s="11"/>
    </row>
    <row r="400" spans="1:10" s="94" customFormat="1" ht="15.75" customHeight="1" thickBot="1">
      <c r="A400" s="106" t="s">
        <v>669</v>
      </c>
      <c r="B400" s="107">
        <v>0</v>
      </c>
      <c r="C400" s="107">
        <v>89000</v>
      </c>
      <c r="D400" s="107">
        <v>78408</v>
      </c>
      <c r="E400" s="93"/>
      <c r="I400" s="95"/>
      <c r="J400" s="95"/>
    </row>
    <row r="401" spans="1:8" ht="15.75" customHeight="1" thickBot="1">
      <c r="A401" s="101" t="s">
        <v>125</v>
      </c>
      <c r="B401" s="102">
        <f>SUM(B402:B405)</f>
        <v>100000</v>
      </c>
      <c r="C401" s="102">
        <f>SUM(C402:C405)</f>
        <v>205000</v>
      </c>
      <c r="D401" s="102">
        <f>SUM(D402:D405)</f>
        <v>205000</v>
      </c>
      <c r="E401" s="87">
        <f>SUM(D401/C401*100)</f>
        <v>100</v>
      </c>
      <c r="F401" s="11"/>
      <c r="G401" s="11"/>
      <c r="H401" s="11"/>
    </row>
    <row r="402" spans="1:5" ht="15.75" customHeight="1">
      <c r="A402" s="106" t="s">
        <v>350</v>
      </c>
      <c r="B402" s="107">
        <v>100000</v>
      </c>
      <c r="C402" s="107">
        <v>100000</v>
      </c>
      <c r="D402" s="107">
        <v>100000</v>
      </c>
      <c r="E402" s="93"/>
    </row>
    <row r="403" spans="1:5" ht="15.75" customHeight="1">
      <c r="A403" s="97" t="s">
        <v>351</v>
      </c>
      <c r="B403" s="98">
        <v>0</v>
      </c>
      <c r="C403" s="98">
        <v>35000</v>
      </c>
      <c r="D403" s="98">
        <v>35000</v>
      </c>
      <c r="E403" s="100"/>
    </row>
    <row r="404" spans="1:5" ht="15.75" customHeight="1">
      <c r="A404" s="97" t="s">
        <v>670</v>
      </c>
      <c r="B404" s="98">
        <v>0</v>
      </c>
      <c r="C404" s="98">
        <v>40000</v>
      </c>
      <c r="D404" s="98">
        <v>40000</v>
      </c>
      <c r="E404" s="100"/>
    </row>
    <row r="405" spans="1:10" s="94" customFormat="1" ht="15.75" customHeight="1" thickBot="1">
      <c r="A405" s="106" t="s">
        <v>671</v>
      </c>
      <c r="B405" s="107">
        <v>0</v>
      </c>
      <c r="C405" s="107">
        <v>30000</v>
      </c>
      <c r="D405" s="107">
        <v>30000</v>
      </c>
      <c r="E405" s="93"/>
      <c r="I405" s="95"/>
      <c r="J405" s="95"/>
    </row>
    <row r="406" spans="1:10" s="94" customFormat="1" ht="15.75" customHeight="1" thickBot="1">
      <c r="A406" s="101" t="s">
        <v>352</v>
      </c>
      <c r="B406" s="102">
        <f>SUM(B407)</f>
        <v>0</v>
      </c>
      <c r="C406" s="102">
        <f>SUM(C407)</f>
        <v>3000</v>
      </c>
      <c r="D406" s="102">
        <f>SUM(D407)</f>
        <v>3000</v>
      </c>
      <c r="E406" s="87">
        <f>SUM(D406/C406*100)</f>
        <v>100</v>
      </c>
      <c r="F406" s="11"/>
      <c r="G406" s="11"/>
      <c r="H406" s="11"/>
      <c r="I406" s="95"/>
      <c r="J406" s="95"/>
    </row>
    <row r="407" spans="1:10" s="94" customFormat="1" ht="15.75" customHeight="1" thickBot="1">
      <c r="A407" s="106" t="s">
        <v>353</v>
      </c>
      <c r="B407" s="107">
        <v>0</v>
      </c>
      <c r="C407" s="107">
        <v>3000</v>
      </c>
      <c r="D407" s="107">
        <v>3000</v>
      </c>
      <c r="E407" s="93"/>
      <c r="I407" s="95"/>
      <c r="J407" s="95"/>
    </row>
    <row r="408" spans="1:8" ht="15.75" customHeight="1" thickBot="1">
      <c r="A408" s="101" t="s">
        <v>160</v>
      </c>
      <c r="B408" s="102">
        <f>SUM(B409)</f>
        <v>0</v>
      </c>
      <c r="C408" s="102">
        <f>SUM(C409)</f>
        <v>25000</v>
      </c>
      <c r="D408" s="102">
        <f>SUM(D409)</f>
        <v>25000</v>
      </c>
      <c r="E408" s="87">
        <f>SUM(D408/C408*100)</f>
        <v>100</v>
      </c>
      <c r="F408" s="11"/>
      <c r="G408" s="11"/>
      <c r="H408" s="11"/>
    </row>
    <row r="409" spans="1:5" ht="15.75" customHeight="1" thickBot="1">
      <c r="A409" s="121" t="s">
        <v>354</v>
      </c>
      <c r="B409" s="122">
        <v>0</v>
      </c>
      <c r="C409" s="122">
        <v>25000</v>
      </c>
      <c r="D409" s="122">
        <v>25000</v>
      </c>
      <c r="E409" s="59"/>
    </row>
    <row r="410" spans="1:8" ht="15.75" customHeight="1" thickBot="1">
      <c r="A410" s="101" t="s">
        <v>355</v>
      </c>
      <c r="B410" s="102">
        <f>SUM(B411:B412)</f>
        <v>0</v>
      </c>
      <c r="C410" s="102">
        <f>SUM(C411:C412)</f>
        <v>4000</v>
      </c>
      <c r="D410" s="102">
        <f>SUM(D411:D412)</f>
        <v>4000</v>
      </c>
      <c r="E410" s="87">
        <f>SUM(D410/C410*100)</f>
        <v>100</v>
      </c>
      <c r="F410" s="11"/>
      <c r="G410" s="11"/>
      <c r="H410" s="11"/>
    </row>
    <row r="411" spans="1:8" ht="15.75" customHeight="1">
      <c r="A411" s="115" t="s">
        <v>672</v>
      </c>
      <c r="B411" s="116">
        <v>0</v>
      </c>
      <c r="C411" s="116">
        <v>2000</v>
      </c>
      <c r="D411" s="116">
        <v>2000</v>
      </c>
      <c r="E411" s="117"/>
      <c r="F411" s="11"/>
      <c r="G411" s="11"/>
      <c r="H411" s="11"/>
    </row>
    <row r="412" spans="1:10" s="94" customFormat="1" ht="15.75" customHeight="1" thickBot="1">
      <c r="A412" s="106" t="s">
        <v>673</v>
      </c>
      <c r="B412" s="107">
        <v>0</v>
      </c>
      <c r="C412" s="107">
        <v>2000</v>
      </c>
      <c r="D412" s="107">
        <v>2000</v>
      </c>
      <c r="E412" s="93"/>
      <c r="I412" s="95"/>
      <c r="J412" s="95"/>
    </row>
    <row r="413" spans="1:8" ht="15.75" customHeight="1" thickBot="1">
      <c r="A413" s="101" t="s">
        <v>58</v>
      </c>
      <c r="B413" s="102">
        <f>SUM(B414:B416)</f>
        <v>2730000</v>
      </c>
      <c r="C413" s="102">
        <f>SUM(C414:C416)</f>
        <v>2730000</v>
      </c>
      <c r="D413" s="102">
        <f>SUM(D414:D416)</f>
        <v>2729480</v>
      </c>
      <c r="E413" s="87">
        <f>SUM(D413/C413*100)</f>
        <v>99.98095238095239</v>
      </c>
      <c r="F413" s="11"/>
      <c r="G413" s="11"/>
      <c r="H413" s="11"/>
    </row>
    <row r="414" spans="1:5" ht="15.75" customHeight="1">
      <c r="A414" s="105" t="s">
        <v>356</v>
      </c>
      <c r="B414" s="92">
        <v>15000</v>
      </c>
      <c r="C414" s="92">
        <v>15000</v>
      </c>
      <c r="D414" s="92">
        <v>14680</v>
      </c>
      <c r="E414" s="99"/>
    </row>
    <row r="415" spans="1:5" ht="15.75" customHeight="1">
      <c r="A415" s="105" t="s">
        <v>357</v>
      </c>
      <c r="B415" s="92">
        <v>15000</v>
      </c>
      <c r="C415" s="98">
        <v>15000</v>
      </c>
      <c r="D415" s="92">
        <v>14800</v>
      </c>
      <c r="E415" s="99"/>
    </row>
    <row r="416" spans="1:5" ht="15.75" customHeight="1" thickBot="1">
      <c r="A416" s="106" t="s">
        <v>350</v>
      </c>
      <c r="B416" s="107">
        <v>2700000</v>
      </c>
      <c r="C416" s="91">
        <v>2700000</v>
      </c>
      <c r="D416" s="107">
        <v>2700000</v>
      </c>
      <c r="E416" s="93"/>
    </row>
    <row r="417" spans="1:8" ht="15.75" customHeight="1" thickBot="1">
      <c r="A417" s="101" t="s">
        <v>59</v>
      </c>
      <c r="B417" s="102">
        <f>SUM(B418)</f>
        <v>2920000</v>
      </c>
      <c r="C417" s="102">
        <f>SUM(C418)</f>
        <v>2920000</v>
      </c>
      <c r="D417" s="102">
        <f>SUM(D418)</f>
        <v>2920000</v>
      </c>
      <c r="E417" s="87">
        <f>SUM(D417/C417*100)</f>
        <v>100</v>
      </c>
      <c r="F417" s="11"/>
      <c r="G417" s="11"/>
      <c r="H417" s="11"/>
    </row>
    <row r="418" spans="1:10" s="94" customFormat="1" ht="15.75" customHeight="1" thickBot="1">
      <c r="A418" s="106" t="s">
        <v>350</v>
      </c>
      <c r="B418" s="107">
        <v>2920000</v>
      </c>
      <c r="C418" s="107">
        <v>2920000</v>
      </c>
      <c r="D418" s="107">
        <v>2920000</v>
      </c>
      <c r="E418" s="93"/>
      <c r="I418" s="95"/>
      <c r="J418" s="95"/>
    </row>
    <row r="419" spans="1:8" ht="15.75" customHeight="1" thickBot="1">
      <c r="A419" s="101" t="s">
        <v>136</v>
      </c>
      <c r="B419" s="102">
        <f>SUM(B420)</f>
        <v>80000</v>
      </c>
      <c r="C419" s="102">
        <f>SUM(C420)</f>
        <v>80000</v>
      </c>
      <c r="D419" s="102">
        <f>SUM(D420)</f>
        <v>45600</v>
      </c>
      <c r="E419" s="87">
        <f>SUM(D419/C419*100)</f>
        <v>56.99999999999999</v>
      </c>
      <c r="F419" s="11"/>
      <c r="G419" s="11"/>
      <c r="H419" s="11"/>
    </row>
    <row r="420" spans="1:10" s="94" customFormat="1" ht="15.75" customHeight="1" thickBot="1">
      <c r="A420" s="106" t="s">
        <v>358</v>
      </c>
      <c r="B420" s="107">
        <v>80000</v>
      </c>
      <c r="C420" s="107">
        <v>80000</v>
      </c>
      <c r="D420" s="107">
        <v>45600</v>
      </c>
      <c r="E420" s="93"/>
      <c r="I420" s="95"/>
      <c r="J420" s="95"/>
    </row>
    <row r="421" spans="1:8" ht="15.75" customHeight="1" thickBot="1">
      <c r="A421" s="101" t="s">
        <v>60</v>
      </c>
      <c r="B421" s="102">
        <f>SUM(B422:B425)</f>
        <v>180000</v>
      </c>
      <c r="C421" s="102">
        <f>SUM(C422:C425)</f>
        <v>250000</v>
      </c>
      <c r="D421" s="102">
        <f>SUM(D422:D425)</f>
        <v>235005</v>
      </c>
      <c r="E421" s="87">
        <f>SUM(D421/C421*100)</f>
        <v>94.002</v>
      </c>
      <c r="F421" s="11"/>
      <c r="G421" s="11"/>
      <c r="H421" s="11"/>
    </row>
    <row r="422" spans="1:10" s="94" customFormat="1" ht="15.75" customHeight="1">
      <c r="A422" s="105" t="s">
        <v>359</v>
      </c>
      <c r="B422" s="92">
        <v>40000</v>
      </c>
      <c r="C422" s="92">
        <v>60000</v>
      </c>
      <c r="D422" s="92">
        <v>58221</v>
      </c>
      <c r="E422" s="99"/>
      <c r="I422" s="95"/>
      <c r="J422" s="95"/>
    </row>
    <row r="423" spans="1:10" s="94" customFormat="1" ht="15.75" customHeight="1">
      <c r="A423" s="97" t="s">
        <v>360</v>
      </c>
      <c r="B423" s="98">
        <v>0</v>
      </c>
      <c r="C423" s="98">
        <v>50000</v>
      </c>
      <c r="D423" s="98">
        <v>48400</v>
      </c>
      <c r="E423" s="99"/>
      <c r="I423" s="95"/>
      <c r="J423" s="95"/>
    </row>
    <row r="424" spans="1:10" s="94" customFormat="1" ht="15.75" customHeight="1">
      <c r="A424" s="97" t="s">
        <v>361</v>
      </c>
      <c r="B424" s="98">
        <v>40000</v>
      </c>
      <c r="C424" s="98">
        <v>40000</v>
      </c>
      <c r="D424" s="98">
        <v>49330</v>
      </c>
      <c r="E424" s="99"/>
      <c r="I424" s="95"/>
      <c r="J424" s="95"/>
    </row>
    <row r="425" spans="1:10" s="94" customFormat="1" ht="15.75" customHeight="1" thickBot="1">
      <c r="A425" s="90" t="s">
        <v>362</v>
      </c>
      <c r="B425" s="91">
        <v>100000</v>
      </c>
      <c r="C425" s="91">
        <v>100000</v>
      </c>
      <c r="D425" s="91">
        <v>79054</v>
      </c>
      <c r="E425" s="93"/>
      <c r="I425" s="95"/>
      <c r="J425" s="95"/>
    </row>
    <row r="426" spans="1:8" ht="15.75" customHeight="1" thickBot="1">
      <c r="A426" s="101" t="s">
        <v>93</v>
      </c>
      <c r="B426" s="102">
        <f>SUM(B427:B436)</f>
        <v>2000000</v>
      </c>
      <c r="C426" s="102">
        <f>SUM(C427:C436)</f>
        <v>4265000</v>
      </c>
      <c r="D426" s="102">
        <f>SUM(D427:D436)</f>
        <v>3386384.0300000003</v>
      </c>
      <c r="E426" s="87">
        <f>SUM(D426/C426*100)</f>
        <v>79.39939109026965</v>
      </c>
      <c r="F426" s="11"/>
      <c r="G426" s="11"/>
      <c r="H426" s="11"/>
    </row>
    <row r="427" spans="1:10" s="94" customFormat="1" ht="15.75" customHeight="1">
      <c r="A427" s="105" t="s">
        <v>363</v>
      </c>
      <c r="B427" s="92">
        <v>2000000</v>
      </c>
      <c r="C427" s="92">
        <v>3860000</v>
      </c>
      <c r="D427" s="92">
        <v>3130346.1</v>
      </c>
      <c r="E427" s="99"/>
      <c r="I427" s="95"/>
      <c r="J427" s="95"/>
    </row>
    <row r="428" spans="1:10" s="94" customFormat="1" ht="15.75" customHeight="1">
      <c r="A428" s="97" t="s">
        <v>364</v>
      </c>
      <c r="B428" s="98">
        <v>0</v>
      </c>
      <c r="C428" s="98">
        <v>54000</v>
      </c>
      <c r="D428" s="98">
        <v>22333</v>
      </c>
      <c r="E428" s="99"/>
      <c r="I428" s="95"/>
      <c r="J428" s="95"/>
    </row>
    <row r="429" spans="1:10" s="94" customFormat="1" ht="15.75" customHeight="1">
      <c r="A429" s="97" t="s">
        <v>365</v>
      </c>
      <c r="B429" s="98">
        <v>0</v>
      </c>
      <c r="C429" s="98">
        <v>30750</v>
      </c>
      <c r="D429" s="98">
        <v>30750</v>
      </c>
      <c r="E429" s="99"/>
      <c r="I429" s="95"/>
      <c r="J429" s="95"/>
    </row>
    <row r="430" spans="1:10" s="94" customFormat="1" ht="15.75" customHeight="1">
      <c r="A430" s="97" t="s">
        <v>366</v>
      </c>
      <c r="B430" s="98">
        <v>0</v>
      </c>
      <c r="C430" s="98">
        <v>34000</v>
      </c>
      <c r="D430" s="98">
        <v>13974</v>
      </c>
      <c r="E430" s="99"/>
      <c r="I430" s="95"/>
      <c r="J430" s="95"/>
    </row>
    <row r="431" spans="1:10" s="94" customFormat="1" ht="15.75" customHeight="1">
      <c r="A431" s="97" t="s">
        <v>365</v>
      </c>
      <c r="B431" s="98">
        <v>0</v>
      </c>
      <c r="C431" s="98">
        <v>19250</v>
      </c>
      <c r="D431" s="98">
        <v>19250</v>
      </c>
      <c r="E431" s="99"/>
      <c r="I431" s="95"/>
      <c r="J431" s="95"/>
    </row>
    <row r="432" spans="1:10" s="94" customFormat="1" ht="15.75" customHeight="1">
      <c r="A432" s="97" t="s">
        <v>367</v>
      </c>
      <c r="B432" s="98">
        <v>0</v>
      </c>
      <c r="C432" s="98">
        <v>95000</v>
      </c>
      <c r="D432" s="98">
        <v>59579.93</v>
      </c>
      <c r="E432" s="99"/>
      <c r="I432" s="95"/>
      <c r="J432" s="95"/>
    </row>
    <row r="433" spans="1:10" s="94" customFormat="1" ht="15.75" customHeight="1">
      <c r="A433" s="97" t="s">
        <v>365</v>
      </c>
      <c r="B433" s="98">
        <v>0</v>
      </c>
      <c r="C433" s="98">
        <v>30000</v>
      </c>
      <c r="D433" s="98">
        <v>30000</v>
      </c>
      <c r="E433" s="99"/>
      <c r="I433" s="95"/>
      <c r="J433" s="95"/>
    </row>
    <row r="434" spans="1:10" s="94" customFormat="1" ht="15.75" customHeight="1">
      <c r="A434" s="97" t="s">
        <v>369</v>
      </c>
      <c r="B434" s="98">
        <v>0</v>
      </c>
      <c r="C434" s="98">
        <v>72000</v>
      </c>
      <c r="D434" s="98">
        <v>20151</v>
      </c>
      <c r="E434" s="99"/>
      <c r="I434" s="95"/>
      <c r="J434" s="95"/>
    </row>
    <row r="435" spans="1:10" s="94" customFormat="1" ht="15.75" customHeight="1">
      <c r="A435" s="97" t="s">
        <v>365</v>
      </c>
      <c r="B435" s="98">
        <v>0</v>
      </c>
      <c r="C435" s="98">
        <v>50000</v>
      </c>
      <c r="D435" s="98">
        <v>50000</v>
      </c>
      <c r="E435" s="99"/>
      <c r="I435" s="95"/>
      <c r="J435" s="95"/>
    </row>
    <row r="436" spans="1:10" s="94" customFormat="1" ht="15.75" customHeight="1" thickBot="1">
      <c r="A436" s="90" t="s">
        <v>368</v>
      </c>
      <c r="B436" s="91">
        <v>0</v>
      </c>
      <c r="C436" s="91">
        <v>20000</v>
      </c>
      <c r="D436" s="91">
        <v>10000</v>
      </c>
      <c r="E436" s="93"/>
      <c r="I436" s="95"/>
      <c r="J436" s="95"/>
    </row>
    <row r="437" spans="1:8" ht="15.75" customHeight="1" thickBot="1">
      <c r="A437" s="101" t="s">
        <v>161</v>
      </c>
      <c r="B437" s="102">
        <f>SUM(B438:B442)</f>
        <v>0</v>
      </c>
      <c r="C437" s="102">
        <f>SUM(C438:C442)</f>
        <v>222243</v>
      </c>
      <c r="D437" s="102">
        <f>SUM(D438:D442)</f>
        <v>122655</v>
      </c>
      <c r="E437" s="87">
        <f>SUM(D437/C437*100)</f>
        <v>55.1895897733562</v>
      </c>
      <c r="F437" s="11"/>
      <c r="G437" s="11"/>
      <c r="H437" s="11"/>
    </row>
    <row r="438" spans="1:10" s="94" customFormat="1" ht="15.75" customHeight="1">
      <c r="A438" s="106" t="s">
        <v>370</v>
      </c>
      <c r="B438" s="107">
        <v>0</v>
      </c>
      <c r="C438" s="107">
        <v>3500</v>
      </c>
      <c r="D438" s="107">
        <v>3000</v>
      </c>
      <c r="E438" s="93"/>
      <c r="I438" s="95"/>
      <c r="J438" s="95"/>
    </row>
    <row r="439" spans="1:10" s="94" customFormat="1" ht="15.75" customHeight="1">
      <c r="A439" s="97" t="s">
        <v>371</v>
      </c>
      <c r="B439" s="98">
        <v>0</v>
      </c>
      <c r="C439" s="98">
        <v>80000</v>
      </c>
      <c r="D439" s="98">
        <v>0</v>
      </c>
      <c r="E439" s="100"/>
      <c r="I439" s="95"/>
      <c r="J439" s="95"/>
    </row>
    <row r="440" spans="1:10" s="94" customFormat="1" ht="15.75" customHeight="1">
      <c r="A440" s="105" t="s">
        <v>372</v>
      </c>
      <c r="B440" s="92">
        <v>0</v>
      </c>
      <c r="C440" s="92">
        <v>100000</v>
      </c>
      <c r="D440" s="92">
        <v>81674</v>
      </c>
      <c r="E440" s="99"/>
      <c r="I440" s="95"/>
      <c r="J440" s="95"/>
    </row>
    <row r="441" spans="1:10" s="94" customFormat="1" ht="15.75" customHeight="1">
      <c r="A441" s="106" t="s">
        <v>674</v>
      </c>
      <c r="B441" s="107">
        <v>0</v>
      </c>
      <c r="C441" s="107">
        <v>18743</v>
      </c>
      <c r="D441" s="107">
        <v>18743</v>
      </c>
      <c r="E441" s="100"/>
      <c r="I441" s="95"/>
      <c r="J441" s="95"/>
    </row>
    <row r="442" spans="1:10" s="94" customFormat="1" ht="15.75" customHeight="1" thickBot="1">
      <c r="A442" s="90" t="s">
        <v>373</v>
      </c>
      <c r="B442" s="91">
        <v>0</v>
      </c>
      <c r="C442" s="91">
        <v>20000</v>
      </c>
      <c r="D442" s="91">
        <v>19238</v>
      </c>
      <c r="E442" s="93"/>
      <c r="I442" s="95"/>
      <c r="J442" s="95"/>
    </row>
    <row r="443" spans="1:8" ht="15.75" customHeight="1" thickBot="1">
      <c r="A443" s="101" t="s">
        <v>137</v>
      </c>
      <c r="B443" s="102">
        <f>SUM(B444:B450)</f>
        <v>0</v>
      </c>
      <c r="C443" s="102">
        <f>SUM(C444:C450)</f>
        <v>141000</v>
      </c>
      <c r="D443" s="102">
        <f>SUM(D444:D450)</f>
        <v>141000</v>
      </c>
      <c r="E443" s="87">
        <f>SUM(D443/C443*100)</f>
        <v>100</v>
      </c>
      <c r="F443" s="11"/>
      <c r="G443" s="11"/>
      <c r="H443" s="11"/>
    </row>
    <row r="444" spans="1:10" s="94" customFormat="1" ht="15.75" customHeight="1">
      <c r="A444" s="105" t="s">
        <v>374</v>
      </c>
      <c r="B444" s="92">
        <v>0</v>
      </c>
      <c r="C444" s="92">
        <v>3000</v>
      </c>
      <c r="D444" s="92">
        <v>3000</v>
      </c>
      <c r="E444" s="99"/>
      <c r="I444" s="95"/>
      <c r="J444" s="95"/>
    </row>
    <row r="445" spans="1:10" s="94" customFormat="1" ht="15.75" customHeight="1">
      <c r="A445" s="105" t="s">
        <v>675</v>
      </c>
      <c r="B445" s="92">
        <v>0</v>
      </c>
      <c r="C445" s="92">
        <v>5000</v>
      </c>
      <c r="D445" s="92">
        <v>5000</v>
      </c>
      <c r="E445" s="99"/>
      <c r="I445" s="95"/>
      <c r="J445" s="95"/>
    </row>
    <row r="446" spans="1:10" s="94" customFormat="1" ht="15.75" customHeight="1">
      <c r="A446" s="90" t="s">
        <v>375</v>
      </c>
      <c r="B446" s="91">
        <v>0</v>
      </c>
      <c r="C446" s="91">
        <v>5000</v>
      </c>
      <c r="D446" s="91">
        <v>5000</v>
      </c>
      <c r="E446" s="93"/>
      <c r="I446" s="95"/>
      <c r="J446" s="95"/>
    </row>
    <row r="447" spans="1:10" s="94" customFormat="1" ht="15.75" customHeight="1">
      <c r="A447" s="97" t="s">
        <v>677</v>
      </c>
      <c r="B447" s="98">
        <v>0</v>
      </c>
      <c r="C447" s="98">
        <v>3000</v>
      </c>
      <c r="D447" s="98">
        <v>3000</v>
      </c>
      <c r="E447" s="100"/>
      <c r="I447" s="95"/>
      <c r="J447" s="95"/>
    </row>
    <row r="448" spans="1:10" s="94" customFormat="1" ht="15.75" customHeight="1">
      <c r="A448" s="97" t="s">
        <v>678</v>
      </c>
      <c r="B448" s="98">
        <v>0</v>
      </c>
      <c r="C448" s="98">
        <v>5000</v>
      </c>
      <c r="D448" s="98">
        <v>5000</v>
      </c>
      <c r="E448" s="100"/>
      <c r="I448" s="95"/>
      <c r="J448" s="95"/>
    </row>
    <row r="449" spans="1:10" s="94" customFormat="1" ht="15.75" customHeight="1">
      <c r="A449" s="106" t="s">
        <v>679</v>
      </c>
      <c r="B449" s="107">
        <v>0</v>
      </c>
      <c r="C449" s="107">
        <v>70000</v>
      </c>
      <c r="D449" s="107">
        <v>70000</v>
      </c>
      <c r="E449" s="100"/>
      <c r="I449" s="95"/>
      <c r="J449" s="95"/>
    </row>
    <row r="450" spans="1:10" s="94" customFormat="1" ht="15.75" customHeight="1" thickBot="1">
      <c r="A450" s="90" t="s">
        <v>676</v>
      </c>
      <c r="B450" s="91">
        <v>0</v>
      </c>
      <c r="C450" s="91">
        <v>50000</v>
      </c>
      <c r="D450" s="91">
        <v>50000</v>
      </c>
      <c r="E450" s="93"/>
      <c r="I450" s="95"/>
      <c r="J450" s="95"/>
    </row>
    <row r="451" spans="1:8" ht="15.75" customHeight="1" thickBot="1">
      <c r="A451" s="101" t="s">
        <v>61</v>
      </c>
      <c r="B451" s="102">
        <f>SUM(B452:B453)</f>
        <v>110000</v>
      </c>
      <c r="C451" s="102">
        <f>SUM(C452:C453)</f>
        <v>110000</v>
      </c>
      <c r="D451" s="102">
        <f>SUM(D452:D453)</f>
        <v>25221</v>
      </c>
      <c r="E451" s="87">
        <f>SUM(D451/C451*100)</f>
        <v>22.928181818181816</v>
      </c>
      <c r="F451" s="11"/>
      <c r="G451" s="11"/>
      <c r="H451" s="11"/>
    </row>
    <row r="452" spans="1:5" ht="15.75" customHeight="1">
      <c r="A452" s="115" t="s">
        <v>377</v>
      </c>
      <c r="B452" s="116">
        <v>40000</v>
      </c>
      <c r="C452" s="116">
        <v>40000</v>
      </c>
      <c r="D452" s="116">
        <v>23221</v>
      </c>
      <c r="E452" s="117"/>
    </row>
    <row r="453" spans="1:10" s="94" customFormat="1" ht="15.75" customHeight="1" thickBot="1">
      <c r="A453" s="106" t="s">
        <v>376</v>
      </c>
      <c r="B453" s="107">
        <v>70000</v>
      </c>
      <c r="C453" s="107">
        <v>70000</v>
      </c>
      <c r="D453" s="107">
        <v>2000</v>
      </c>
      <c r="E453" s="93"/>
      <c r="I453" s="95"/>
      <c r="J453" s="95"/>
    </row>
    <row r="454" spans="1:8" ht="15.75" customHeight="1" thickBot="1">
      <c r="A454" s="101" t="s">
        <v>39</v>
      </c>
      <c r="B454" s="102">
        <f>SUM(B455:B467)</f>
        <v>6397000</v>
      </c>
      <c r="C454" s="102">
        <f>SUM(C455:C467)</f>
        <v>21588600</v>
      </c>
      <c r="D454" s="102">
        <f>SUM(D455:D467)</f>
        <v>12423228.07</v>
      </c>
      <c r="E454" s="87">
        <f>SUM(D454/C454*100)</f>
        <v>57.545315907469686</v>
      </c>
      <c r="F454" s="11"/>
      <c r="G454" s="11"/>
      <c r="H454" s="11"/>
    </row>
    <row r="455" spans="1:10" s="94" customFormat="1" ht="15.75" customHeight="1">
      <c r="A455" s="105" t="s">
        <v>378</v>
      </c>
      <c r="B455" s="92">
        <v>3700000</v>
      </c>
      <c r="C455" s="92">
        <v>3700000</v>
      </c>
      <c r="D455" s="92">
        <v>3700000</v>
      </c>
      <c r="E455" s="99"/>
      <c r="I455" s="95"/>
      <c r="J455" s="95"/>
    </row>
    <row r="456" spans="1:10" s="94" customFormat="1" ht="15.75" customHeight="1">
      <c r="A456" s="97" t="s">
        <v>380</v>
      </c>
      <c r="B456" s="98">
        <v>600000</v>
      </c>
      <c r="C456" s="98">
        <v>600000</v>
      </c>
      <c r="D456" s="98">
        <v>600000</v>
      </c>
      <c r="E456" s="99"/>
      <c r="I456" s="95"/>
      <c r="J456" s="95"/>
    </row>
    <row r="457" spans="1:10" s="94" customFormat="1" ht="15.75" customHeight="1">
      <c r="A457" s="97" t="s">
        <v>379</v>
      </c>
      <c r="B457" s="98">
        <v>0</v>
      </c>
      <c r="C457" s="98">
        <v>15000</v>
      </c>
      <c r="D457" s="98">
        <v>15000</v>
      </c>
      <c r="E457" s="99"/>
      <c r="F457" s="95"/>
      <c r="I457" s="95"/>
      <c r="J457" s="95"/>
    </row>
    <row r="458" spans="1:10" s="94" customFormat="1" ht="15.75" customHeight="1">
      <c r="A458" s="97" t="s">
        <v>680</v>
      </c>
      <c r="B458" s="98">
        <v>0</v>
      </c>
      <c r="C458" s="98">
        <v>37800</v>
      </c>
      <c r="D458" s="98">
        <v>37800</v>
      </c>
      <c r="E458" s="99"/>
      <c r="F458" s="95"/>
      <c r="I458" s="95"/>
      <c r="J458" s="95"/>
    </row>
    <row r="459" spans="1:10" s="94" customFormat="1" ht="15.75" customHeight="1">
      <c r="A459" s="97" t="s">
        <v>681</v>
      </c>
      <c r="B459" s="98">
        <v>0</v>
      </c>
      <c r="C459" s="98">
        <v>688200</v>
      </c>
      <c r="D459" s="98">
        <v>688200</v>
      </c>
      <c r="E459" s="99"/>
      <c r="I459" s="95"/>
      <c r="J459" s="95"/>
    </row>
    <row r="460" spans="1:10" s="94" customFormat="1" ht="15.75" customHeight="1">
      <c r="A460" s="97" t="s">
        <v>682</v>
      </c>
      <c r="B460" s="98">
        <v>0</v>
      </c>
      <c r="C460" s="98">
        <v>149000</v>
      </c>
      <c r="D460" s="98">
        <v>0</v>
      </c>
      <c r="E460" s="99"/>
      <c r="I460" s="95"/>
      <c r="J460" s="95"/>
    </row>
    <row r="461" spans="1:10" s="94" customFormat="1" ht="15.75" customHeight="1">
      <c r="A461" s="97" t="s">
        <v>683</v>
      </c>
      <c r="B461" s="98">
        <v>0</v>
      </c>
      <c r="C461" s="98">
        <v>2500000</v>
      </c>
      <c r="D461" s="98">
        <v>2163890</v>
      </c>
      <c r="E461" s="99"/>
      <c r="I461" s="95"/>
      <c r="J461" s="95"/>
    </row>
    <row r="462" spans="1:10" s="94" customFormat="1" ht="15.75" customHeight="1">
      <c r="A462" s="97" t="s">
        <v>684</v>
      </c>
      <c r="B462" s="98">
        <v>0</v>
      </c>
      <c r="C462" s="98">
        <v>148000</v>
      </c>
      <c r="D462" s="98">
        <v>148000</v>
      </c>
      <c r="E462" s="99"/>
      <c r="I462" s="95"/>
      <c r="J462" s="95"/>
    </row>
    <row r="463" spans="1:10" s="94" customFormat="1" ht="15.75" customHeight="1">
      <c r="A463" s="97" t="s">
        <v>381</v>
      </c>
      <c r="B463" s="98">
        <v>30000</v>
      </c>
      <c r="C463" s="98">
        <v>173000</v>
      </c>
      <c r="D463" s="98">
        <v>187383.15</v>
      </c>
      <c r="E463" s="99"/>
      <c r="I463" s="95"/>
      <c r="J463" s="95"/>
    </row>
    <row r="464" spans="1:10" s="94" customFormat="1" ht="15.75" customHeight="1">
      <c r="A464" s="97" t="s">
        <v>382</v>
      </c>
      <c r="B464" s="98">
        <v>30000</v>
      </c>
      <c r="C464" s="98">
        <v>100000</v>
      </c>
      <c r="D464" s="98">
        <v>90977.23</v>
      </c>
      <c r="E464" s="99" t="s">
        <v>106</v>
      </c>
      <c r="I464" s="95"/>
      <c r="J464" s="95"/>
    </row>
    <row r="465" spans="1:10" s="94" customFormat="1" ht="15.75" customHeight="1">
      <c r="A465" s="97" t="s">
        <v>383</v>
      </c>
      <c r="B465" s="98">
        <v>20000</v>
      </c>
      <c r="C465" s="98">
        <v>326000</v>
      </c>
      <c r="D465" s="98">
        <v>203672.32</v>
      </c>
      <c r="E465" s="99"/>
      <c r="I465" s="95"/>
      <c r="J465" s="95"/>
    </row>
    <row r="466" spans="1:10" s="94" customFormat="1" ht="15.75" customHeight="1">
      <c r="A466" s="97" t="s">
        <v>384</v>
      </c>
      <c r="B466" s="98">
        <v>60000</v>
      </c>
      <c r="C466" s="98">
        <v>360000</v>
      </c>
      <c r="D466" s="98">
        <v>146529.05</v>
      </c>
      <c r="E466" s="99"/>
      <c r="I466" s="95"/>
      <c r="J466" s="95"/>
    </row>
    <row r="467" spans="1:10" s="94" customFormat="1" ht="15.75" customHeight="1" thickBot="1">
      <c r="A467" s="90" t="s">
        <v>385</v>
      </c>
      <c r="B467" s="91">
        <v>1957000</v>
      </c>
      <c r="C467" s="91">
        <v>12791600</v>
      </c>
      <c r="D467" s="91">
        <v>4441776.32</v>
      </c>
      <c r="E467" s="93"/>
      <c r="I467" s="95"/>
      <c r="J467" s="95"/>
    </row>
    <row r="468" spans="1:8" ht="15.75" customHeight="1" thickBot="1">
      <c r="A468" s="101" t="s">
        <v>62</v>
      </c>
      <c r="B468" s="102">
        <f>SUM(B469:B474)</f>
        <v>720000</v>
      </c>
      <c r="C468" s="102">
        <f>SUM(C469:C474)</f>
        <v>855000</v>
      </c>
      <c r="D468" s="102">
        <f>SUM(D469:D474)</f>
        <v>755665.8999999999</v>
      </c>
      <c r="E468" s="87">
        <f>SUM(D468/C468*100)</f>
        <v>88.38197660818712</v>
      </c>
      <c r="F468" s="11"/>
      <c r="G468" s="11"/>
      <c r="H468" s="11"/>
    </row>
    <row r="469" spans="1:8" ht="15.75" customHeight="1">
      <c r="A469" s="115" t="s">
        <v>685</v>
      </c>
      <c r="B469" s="116">
        <v>0</v>
      </c>
      <c r="C469" s="116">
        <v>40000</v>
      </c>
      <c r="D469" s="116">
        <v>40000</v>
      </c>
      <c r="E469" s="117"/>
      <c r="F469" s="11"/>
      <c r="G469" s="11"/>
      <c r="H469" s="11"/>
    </row>
    <row r="470" spans="1:10" s="94" customFormat="1" ht="15.75" customHeight="1">
      <c r="A470" s="105" t="s">
        <v>386</v>
      </c>
      <c r="B470" s="92">
        <v>300000</v>
      </c>
      <c r="C470" s="92">
        <v>384000</v>
      </c>
      <c r="D470" s="92">
        <v>295594.7</v>
      </c>
      <c r="E470" s="99"/>
      <c r="I470" s="95"/>
      <c r="J470" s="95"/>
    </row>
    <row r="471" spans="1:10" s="94" customFormat="1" ht="15.75" customHeight="1">
      <c r="A471" s="97" t="s">
        <v>387</v>
      </c>
      <c r="B471" s="98">
        <v>0</v>
      </c>
      <c r="C471" s="98">
        <v>8000</v>
      </c>
      <c r="D471" s="98">
        <v>6677</v>
      </c>
      <c r="E471" s="99"/>
      <c r="I471" s="95"/>
      <c r="J471" s="95"/>
    </row>
    <row r="472" spans="1:10" s="94" customFormat="1" ht="15.75" customHeight="1">
      <c r="A472" s="97" t="s">
        <v>388</v>
      </c>
      <c r="B472" s="98">
        <v>0</v>
      </c>
      <c r="C472" s="98">
        <v>3000</v>
      </c>
      <c r="D472" s="98">
        <v>2928</v>
      </c>
      <c r="E472" s="99"/>
      <c r="I472" s="95"/>
      <c r="J472" s="95"/>
    </row>
    <row r="473" spans="1:10" s="94" customFormat="1" ht="15.75" customHeight="1">
      <c r="A473" s="97" t="s">
        <v>389</v>
      </c>
      <c r="B473" s="98">
        <v>300000</v>
      </c>
      <c r="C473" s="98">
        <v>300000</v>
      </c>
      <c r="D473" s="98">
        <v>300000</v>
      </c>
      <c r="E473" s="99"/>
      <c r="I473" s="95"/>
      <c r="J473" s="95"/>
    </row>
    <row r="474" spans="1:10" s="94" customFormat="1" ht="15.75" customHeight="1" thickBot="1">
      <c r="A474" s="90" t="s">
        <v>390</v>
      </c>
      <c r="B474" s="91">
        <v>120000</v>
      </c>
      <c r="C474" s="91">
        <v>120000</v>
      </c>
      <c r="D474" s="91">
        <v>110466.2</v>
      </c>
      <c r="E474" s="93"/>
      <c r="I474" s="95"/>
      <c r="J474" s="95"/>
    </row>
    <row r="475" spans="1:8" ht="15.75" customHeight="1" thickBot="1">
      <c r="A475" s="101" t="s">
        <v>63</v>
      </c>
      <c r="B475" s="102">
        <f>SUM(B476:B486)</f>
        <v>1245000</v>
      </c>
      <c r="C475" s="102">
        <f>SUM(C476:C486)</f>
        <v>6790400</v>
      </c>
      <c r="D475" s="102">
        <f>SUM(D476:D486)</f>
        <v>6128804.84</v>
      </c>
      <c r="E475" s="87">
        <f>SUM(D475/C475*100)</f>
        <v>90.2569044533459</v>
      </c>
      <c r="F475" s="11"/>
      <c r="G475" s="11"/>
      <c r="H475" s="11"/>
    </row>
    <row r="476" spans="1:10" s="94" customFormat="1" ht="15.75" customHeight="1">
      <c r="A476" s="105" t="s">
        <v>391</v>
      </c>
      <c r="B476" s="92">
        <v>5000</v>
      </c>
      <c r="C476" s="92">
        <v>5000</v>
      </c>
      <c r="D476" s="92">
        <v>1000</v>
      </c>
      <c r="E476" s="99"/>
      <c r="I476" s="95"/>
      <c r="J476" s="95"/>
    </row>
    <row r="477" spans="1:10" s="94" customFormat="1" ht="15.75" customHeight="1">
      <c r="A477" s="97" t="s">
        <v>392</v>
      </c>
      <c r="B477" s="98">
        <v>150000</v>
      </c>
      <c r="C477" s="98">
        <v>150000</v>
      </c>
      <c r="D477" s="98">
        <v>51840</v>
      </c>
      <c r="E477" s="99"/>
      <c r="I477" s="95"/>
      <c r="J477" s="95"/>
    </row>
    <row r="478" spans="1:10" s="94" customFormat="1" ht="15.75" customHeight="1">
      <c r="A478" s="97" t="s">
        <v>393</v>
      </c>
      <c r="B478" s="98">
        <v>0</v>
      </c>
      <c r="C478" s="98">
        <v>3065000</v>
      </c>
      <c r="D478" s="98">
        <v>2943907.9</v>
      </c>
      <c r="E478" s="99"/>
      <c r="I478" s="95"/>
      <c r="J478" s="95"/>
    </row>
    <row r="479" spans="1:10" s="94" customFormat="1" ht="15.75" customHeight="1">
      <c r="A479" s="97" t="s">
        <v>394</v>
      </c>
      <c r="B479" s="98">
        <v>0</v>
      </c>
      <c r="C479" s="98">
        <v>625400</v>
      </c>
      <c r="D479" s="98">
        <v>378338</v>
      </c>
      <c r="E479" s="99"/>
      <c r="I479" s="95"/>
      <c r="J479" s="95"/>
    </row>
    <row r="480" spans="1:10" s="94" customFormat="1" ht="15.75" customHeight="1">
      <c r="A480" s="97" t="s">
        <v>395</v>
      </c>
      <c r="B480" s="98">
        <v>0</v>
      </c>
      <c r="C480" s="98">
        <v>100000</v>
      </c>
      <c r="D480" s="98">
        <v>77565.75</v>
      </c>
      <c r="E480" s="99"/>
      <c r="I480" s="95"/>
      <c r="J480" s="95"/>
    </row>
    <row r="481" spans="1:10" s="94" customFormat="1" ht="15.75" customHeight="1">
      <c r="A481" s="97" t="s">
        <v>396</v>
      </c>
      <c r="B481" s="98">
        <v>0</v>
      </c>
      <c r="C481" s="98">
        <v>0</v>
      </c>
      <c r="D481" s="98">
        <v>2245</v>
      </c>
      <c r="E481" s="99"/>
      <c r="I481" s="95"/>
      <c r="J481" s="95"/>
    </row>
    <row r="482" spans="1:10" s="94" customFormat="1" ht="15.75" customHeight="1">
      <c r="A482" s="97" t="s">
        <v>397</v>
      </c>
      <c r="B482" s="98">
        <v>0</v>
      </c>
      <c r="C482" s="98">
        <v>15000</v>
      </c>
      <c r="D482" s="98">
        <v>14534</v>
      </c>
      <c r="E482" s="99"/>
      <c r="I482" s="95"/>
      <c r="J482" s="95"/>
    </row>
    <row r="483" spans="1:10" s="94" customFormat="1" ht="15.75" customHeight="1">
      <c r="A483" s="97" t="s">
        <v>398</v>
      </c>
      <c r="B483" s="98">
        <v>0</v>
      </c>
      <c r="C483" s="98">
        <v>1700000</v>
      </c>
      <c r="D483" s="98">
        <v>1658869</v>
      </c>
      <c r="E483" s="99"/>
      <c r="I483" s="95"/>
      <c r="J483" s="95"/>
    </row>
    <row r="484" spans="1:10" s="94" customFormat="1" ht="15.75" customHeight="1">
      <c r="A484" s="97" t="s">
        <v>399</v>
      </c>
      <c r="B484" s="98">
        <v>0</v>
      </c>
      <c r="C484" s="98">
        <v>30000</v>
      </c>
      <c r="D484" s="98">
        <v>29040</v>
      </c>
      <c r="E484" s="99"/>
      <c r="I484" s="95"/>
      <c r="J484" s="95"/>
    </row>
    <row r="485" spans="1:10" s="94" customFormat="1" ht="15.75" customHeight="1">
      <c r="A485" s="97" t="s">
        <v>400</v>
      </c>
      <c r="B485" s="98">
        <v>0</v>
      </c>
      <c r="C485" s="98">
        <v>10000</v>
      </c>
      <c r="D485" s="98">
        <v>4000</v>
      </c>
      <c r="E485" s="99"/>
      <c r="I485" s="95"/>
      <c r="J485" s="95"/>
    </row>
    <row r="486" spans="1:10" s="94" customFormat="1" ht="15.75" customHeight="1" thickBot="1">
      <c r="A486" s="90" t="s">
        <v>401</v>
      </c>
      <c r="B486" s="91">
        <v>1090000</v>
      </c>
      <c r="C486" s="91">
        <v>1090000</v>
      </c>
      <c r="D486" s="91">
        <v>967465.19</v>
      </c>
      <c r="E486" s="93"/>
      <c r="I486" s="95"/>
      <c r="J486" s="95"/>
    </row>
    <row r="487" spans="1:8" ht="15.75" customHeight="1" thickBot="1">
      <c r="A487" s="101" t="s">
        <v>64</v>
      </c>
      <c r="B487" s="102">
        <f>SUM(B488:B508)</f>
        <v>3419100</v>
      </c>
      <c r="C487" s="102">
        <f>SUM(C488:C508)</f>
        <v>3685600</v>
      </c>
      <c r="D487" s="102">
        <f>SUM(D488:D508)</f>
        <v>3684569</v>
      </c>
      <c r="E487" s="87">
        <f>SUM(D487/C487*100)</f>
        <v>99.97202626438029</v>
      </c>
      <c r="F487" s="11"/>
      <c r="G487" s="11"/>
      <c r="H487" s="11"/>
    </row>
    <row r="488" spans="1:10" s="94" customFormat="1" ht="15.75" customHeight="1">
      <c r="A488" s="105" t="s">
        <v>402</v>
      </c>
      <c r="B488" s="92"/>
      <c r="C488" s="92"/>
      <c r="D488" s="92"/>
      <c r="E488" s="99"/>
      <c r="F488" s="114"/>
      <c r="I488" s="95"/>
      <c r="J488" s="95"/>
    </row>
    <row r="489" spans="1:10" s="94" customFormat="1" ht="15.75" customHeight="1">
      <c r="A489" s="97" t="s">
        <v>686</v>
      </c>
      <c r="B489" s="98">
        <v>386300</v>
      </c>
      <c r="C489" s="98">
        <v>414400</v>
      </c>
      <c r="D489" s="98">
        <v>414364</v>
      </c>
      <c r="E489" s="99"/>
      <c r="F489" s="114"/>
      <c r="I489" s="95"/>
      <c r="J489" s="95"/>
    </row>
    <row r="490" spans="1:10" s="94" customFormat="1" ht="15.75" customHeight="1">
      <c r="A490" s="97" t="s">
        <v>404</v>
      </c>
      <c r="B490" s="98">
        <v>799600</v>
      </c>
      <c r="C490" s="98">
        <v>847300</v>
      </c>
      <c r="D490" s="98">
        <v>847334</v>
      </c>
      <c r="E490" s="99"/>
      <c r="I490" s="95"/>
      <c r="J490" s="95"/>
    </row>
    <row r="491" spans="1:10" s="94" customFormat="1" ht="15.75" customHeight="1">
      <c r="A491" s="97" t="s">
        <v>405</v>
      </c>
      <c r="B491" s="98">
        <v>26600</v>
      </c>
      <c r="C491" s="98">
        <v>28200</v>
      </c>
      <c r="D491" s="98">
        <v>28190</v>
      </c>
      <c r="E491" s="99"/>
      <c r="F491" s="95"/>
      <c r="I491" s="95"/>
      <c r="J491" s="95"/>
    </row>
    <row r="492" spans="1:10" s="94" customFormat="1" ht="15.75" customHeight="1">
      <c r="A492" s="97" t="s">
        <v>687</v>
      </c>
      <c r="B492" s="98">
        <v>822300</v>
      </c>
      <c r="C492" s="98">
        <v>881400</v>
      </c>
      <c r="D492" s="98">
        <v>881395</v>
      </c>
      <c r="E492" s="99"/>
      <c r="I492" s="95"/>
      <c r="J492" s="95"/>
    </row>
    <row r="493" spans="1:10" s="94" customFormat="1" ht="15.75" customHeight="1">
      <c r="A493" s="97" t="s">
        <v>688</v>
      </c>
      <c r="B493" s="98">
        <v>198200</v>
      </c>
      <c r="C493" s="98">
        <v>222500</v>
      </c>
      <c r="D493" s="98">
        <v>222528</v>
      </c>
      <c r="E493" s="99"/>
      <c r="I493" s="95"/>
      <c r="J493" s="95"/>
    </row>
    <row r="494" spans="1:10" s="94" customFormat="1" ht="15.75" customHeight="1">
      <c r="A494" s="97" t="s">
        <v>689</v>
      </c>
      <c r="B494" s="98">
        <v>616500</v>
      </c>
      <c r="C494" s="98">
        <v>685800</v>
      </c>
      <c r="D494" s="98">
        <v>685809</v>
      </c>
      <c r="E494" s="99"/>
      <c r="F494" s="95"/>
      <c r="I494" s="95"/>
      <c r="J494" s="95"/>
    </row>
    <row r="495" spans="1:10" s="94" customFormat="1" ht="15.75" customHeight="1">
      <c r="A495" s="97" t="s">
        <v>690</v>
      </c>
      <c r="B495" s="98">
        <v>335300</v>
      </c>
      <c r="C495" s="98">
        <v>370300</v>
      </c>
      <c r="D495" s="98">
        <v>370315</v>
      </c>
      <c r="E495" s="99"/>
      <c r="I495" s="95"/>
      <c r="J495" s="95"/>
    </row>
    <row r="496" spans="1:10" s="94" customFormat="1" ht="15.75" customHeight="1">
      <c r="A496" s="97" t="s">
        <v>691</v>
      </c>
      <c r="B496" s="98">
        <v>73700</v>
      </c>
      <c r="C496" s="98">
        <v>83100</v>
      </c>
      <c r="D496" s="98">
        <v>83100</v>
      </c>
      <c r="E496" s="99"/>
      <c r="I496" s="95"/>
      <c r="J496" s="95"/>
    </row>
    <row r="497" spans="1:10" s="94" customFormat="1" ht="15.75" customHeight="1">
      <c r="A497" s="97" t="s">
        <v>406</v>
      </c>
      <c r="B497" s="98">
        <v>15600</v>
      </c>
      <c r="C497" s="98">
        <v>16600</v>
      </c>
      <c r="D497" s="98">
        <v>16530</v>
      </c>
      <c r="E497" s="99"/>
      <c r="F497" s="95"/>
      <c r="I497" s="95"/>
      <c r="J497" s="95"/>
    </row>
    <row r="498" spans="1:10" s="94" customFormat="1" ht="15.75" customHeight="1">
      <c r="A498" s="97" t="s">
        <v>692</v>
      </c>
      <c r="B498" s="98">
        <v>0</v>
      </c>
      <c r="C498" s="98">
        <v>20000</v>
      </c>
      <c r="D498" s="98">
        <v>20000</v>
      </c>
      <c r="E498" s="99"/>
      <c r="F498" s="95"/>
      <c r="I498" s="95"/>
      <c r="J498" s="95"/>
    </row>
    <row r="499" spans="1:10" s="94" customFormat="1" ht="15.75" customHeight="1">
      <c r="A499" s="97" t="s">
        <v>403</v>
      </c>
      <c r="B499" s="98">
        <v>0</v>
      </c>
      <c r="C499" s="98">
        <v>10000</v>
      </c>
      <c r="D499" s="98">
        <v>10000</v>
      </c>
      <c r="E499" s="99"/>
      <c r="I499" s="95"/>
      <c r="J499" s="95"/>
    </row>
    <row r="500" spans="1:10" s="94" customFormat="1" ht="15.75" customHeight="1">
      <c r="A500" s="97" t="s">
        <v>407</v>
      </c>
      <c r="B500" s="98">
        <v>0</v>
      </c>
      <c r="C500" s="98">
        <v>4000</v>
      </c>
      <c r="D500" s="98">
        <v>4000</v>
      </c>
      <c r="E500" s="99"/>
      <c r="I500" s="95"/>
      <c r="J500" s="95"/>
    </row>
    <row r="501" spans="1:10" s="94" customFormat="1" ht="15.75" customHeight="1">
      <c r="A501" s="97" t="s">
        <v>408</v>
      </c>
      <c r="B501" s="98">
        <v>0</v>
      </c>
      <c r="C501" s="98">
        <v>5000</v>
      </c>
      <c r="D501" s="98">
        <v>5000</v>
      </c>
      <c r="E501" s="99"/>
      <c r="I501" s="95"/>
      <c r="J501" s="95"/>
    </row>
    <row r="502" spans="1:10" s="94" customFormat="1" ht="15.75" customHeight="1">
      <c r="A502" s="97" t="s">
        <v>409</v>
      </c>
      <c r="B502" s="98">
        <v>0</v>
      </c>
      <c r="C502" s="98">
        <v>4000</v>
      </c>
      <c r="D502" s="98">
        <v>4000</v>
      </c>
      <c r="E502" s="99"/>
      <c r="I502" s="95"/>
      <c r="J502" s="95"/>
    </row>
    <row r="503" spans="1:10" s="94" customFormat="1" ht="15.75" customHeight="1">
      <c r="A503" s="97" t="s">
        <v>693</v>
      </c>
      <c r="B503" s="98">
        <v>0</v>
      </c>
      <c r="C503" s="98">
        <v>3000</v>
      </c>
      <c r="D503" s="98">
        <v>3000</v>
      </c>
      <c r="E503" s="99"/>
      <c r="I503" s="95"/>
      <c r="J503" s="95"/>
    </row>
    <row r="504" spans="1:10" s="94" customFormat="1" ht="15.75" customHeight="1">
      <c r="A504" s="97" t="s">
        <v>694</v>
      </c>
      <c r="B504" s="98">
        <v>0</v>
      </c>
      <c r="C504" s="98">
        <v>5000</v>
      </c>
      <c r="D504" s="98">
        <v>5000</v>
      </c>
      <c r="E504" s="99"/>
      <c r="I504" s="95"/>
      <c r="J504" s="95"/>
    </row>
    <row r="505" spans="1:10" s="94" customFormat="1" ht="15.75" customHeight="1">
      <c r="A505" s="97" t="s">
        <v>410</v>
      </c>
      <c r="B505" s="98">
        <v>105000</v>
      </c>
      <c r="C505" s="98">
        <v>7800</v>
      </c>
      <c r="D505" s="98">
        <v>0</v>
      </c>
      <c r="E505" s="99"/>
      <c r="I505" s="95"/>
      <c r="J505" s="95"/>
    </row>
    <row r="506" spans="1:10" s="94" customFormat="1" ht="15.75" customHeight="1">
      <c r="A506" s="90" t="s">
        <v>696</v>
      </c>
      <c r="B506" s="91">
        <v>0</v>
      </c>
      <c r="C506" s="91">
        <v>7200</v>
      </c>
      <c r="D506" s="91">
        <v>7200</v>
      </c>
      <c r="E506" s="99"/>
      <c r="I506" s="95"/>
      <c r="J506" s="95"/>
    </row>
    <row r="507" spans="1:10" s="94" customFormat="1" ht="15.75" customHeight="1">
      <c r="A507" s="90" t="s">
        <v>411</v>
      </c>
      <c r="B507" s="91">
        <v>40000</v>
      </c>
      <c r="C507" s="91">
        <v>40000</v>
      </c>
      <c r="D507" s="91">
        <v>47274</v>
      </c>
      <c r="E507" s="100"/>
      <c r="I507" s="95"/>
      <c r="J507" s="95"/>
    </row>
    <row r="508" spans="1:10" s="94" customFormat="1" ht="15.75" customHeight="1" thickBot="1">
      <c r="A508" s="90" t="s">
        <v>695</v>
      </c>
      <c r="B508" s="91">
        <v>0</v>
      </c>
      <c r="C508" s="91">
        <v>30000</v>
      </c>
      <c r="D508" s="91">
        <v>29530</v>
      </c>
      <c r="E508" s="93"/>
      <c r="I508" s="95"/>
      <c r="J508" s="95"/>
    </row>
    <row r="509" spans="1:8" ht="15.75" customHeight="1" thickBot="1">
      <c r="A509" s="101" t="s">
        <v>40</v>
      </c>
      <c r="B509" s="102">
        <f>SUM(B510:B513)</f>
        <v>630000</v>
      </c>
      <c r="C509" s="102">
        <f>SUM(C510:C513)</f>
        <v>718578</v>
      </c>
      <c r="D509" s="102">
        <f>SUM(D510:D513)</f>
        <v>717868</v>
      </c>
      <c r="E509" s="87">
        <f>SUM(D509/C509*100)</f>
        <v>99.9011937465383</v>
      </c>
      <c r="F509" s="11"/>
      <c r="G509" s="11"/>
      <c r="H509" s="11"/>
    </row>
    <row r="510" spans="1:10" s="94" customFormat="1" ht="15.75" customHeight="1">
      <c r="A510" s="105" t="s">
        <v>412</v>
      </c>
      <c r="B510" s="92">
        <v>630000</v>
      </c>
      <c r="C510" s="92">
        <v>630000</v>
      </c>
      <c r="D510" s="92">
        <v>630000</v>
      </c>
      <c r="E510" s="99"/>
      <c r="I510" s="95"/>
      <c r="J510" s="95"/>
    </row>
    <row r="511" spans="1:10" s="94" customFormat="1" ht="15.75" customHeight="1">
      <c r="A511" s="97" t="s">
        <v>697</v>
      </c>
      <c r="B511" s="98">
        <v>0</v>
      </c>
      <c r="C511" s="98">
        <v>15578</v>
      </c>
      <c r="D511" s="98">
        <v>15578</v>
      </c>
      <c r="E511" s="100"/>
      <c r="I511" s="95"/>
      <c r="J511" s="95"/>
    </row>
    <row r="512" spans="1:10" s="94" customFormat="1" ht="15.75" customHeight="1">
      <c r="A512" s="106" t="s">
        <v>413</v>
      </c>
      <c r="B512" s="107">
        <v>0</v>
      </c>
      <c r="C512" s="107">
        <v>60000</v>
      </c>
      <c r="D512" s="107">
        <v>59290</v>
      </c>
      <c r="E512" s="100"/>
      <c r="I512" s="95"/>
      <c r="J512" s="95"/>
    </row>
    <row r="513" spans="1:10" s="94" customFormat="1" ht="15.75" customHeight="1" thickBot="1">
      <c r="A513" s="90" t="s">
        <v>698</v>
      </c>
      <c r="B513" s="91">
        <v>0</v>
      </c>
      <c r="C513" s="91">
        <v>13000</v>
      </c>
      <c r="D513" s="91">
        <v>13000</v>
      </c>
      <c r="E513" s="93"/>
      <c r="I513" s="95"/>
      <c r="J513" s="95"/>
    </row>
    <row r="514" spans="1:8" ht="15.75" customHeight="1" thickBot="1">
      <c r="A514" s="101" t="s">
        <v>65</v>
      </c>
      <c r="B514" s="102">
        <f>SUM(B515:B519)</f>
        <v>308000</v>
      </c>
      <c r="C514" s="102">
        <f>SUM(C515:C519)</f>
        <v>368100</v>
      </c>
      <c r="D514" s="102">
        <f>SUM(D515:D519)</f>
        <v>362451.07</v>
      </c>
      <c r="E514" s="87">
        <f>SUM(D514/C514*100)</f>
        <v>98.46538168975823</v>
      </c>
      <c r="F514" s="11"/>
      <c r="G514" s="11"/>
      <c r="H514" s="11"/>
    </row>
    <row r="515" spans="1:10" s="94" customFormat="1" ht="15.75" customHeight="1">
      <c r="A515" s="105" t="s">
        <v>699</v>
      </c>
      <c r="B515" s="92">
        <v>5000</v>
      </c>
      <c r="C515" s="92">
        <v>35100</v>
      </c>
      <c r="D515" s="92">
        <v>35019</v>
      </c>
      <c r="E515" s="99"/>
      <c r="I515" s="95"/>
      <c r="J515" s="95"/>
    </row>
    <row r="516" spans="1:10" s="94" customFormat="1" ht="15.75" customHeight="1">
      <c r="A516" s="97" t="s">
        <v>414</v>
      </c>
      <c r="B516" s="98">
        <v>0</v>
      </c>
      <c r="C516" s="98">
        <v>5000</v>
      </c>
      <c r="D516" s="98">
        <v>5000</v>
      </c>
      <c r="E516" s="99"/>
      <c r="I516" s="95"/>
      <c r="J516" s="95"/>
    </row>
    <row r="517" spans="1:10" s="94" customFormat="1" ht="15.75" customHeight="1">
      <c r="A517" s="90" t="s">
        <v>700</v>
      </c>
      <c r="B517" s="91">
        <v>0</v>
      </c>
      <c r="C517" s="91">
        <v>3000</v>
      </c>
      <c r="D517" s="91">
        <v>3000</v>
      </c>
      <c r="E517" s="93"/>
      <c r="I517" s="95"/>
      <c r="J517" s="95"/>
    </row>
    <row r="518" spans="1:10" s="94" customFormat="1" ht="15.75" customHeight="1">
      <c r="A518" s="90" t="s">
        <v>701</v>
      </c>
      <c r="B518" s="91">
        <v>0</v>
      </c>
      <c r="C518" s="91">
        <v>2000</v>
      </c>
      <c r="D518" s="91">
        <v>2000</v>
      </c>
      <c r="E518" s="100"/>
      <c r="I518" s="95"/>
      <c r="J518" s="95"/>
    </row>
    <row r="519" spans="1:10" s="94" customFormat="1" ht="15.75" customHeight="1" thickBot="1">
      <c r="A519" s="90" t="s">
        <v>401</v>
      </c>
      <c r="B519" s="91">
        <v>303000</v>
      </c>
      <c r="C519" s="91">
        <v>323000</v>
      </c>
      <c r="D519" s="91">
        <v>317432.07</v>
      </c>
      <c r="E519" s="93"/>
      <c r="I519" s="95"/>
      <c r="J519" s="95"/>
    </row>
    <row r="520" spans="1:8" ht="15.75" customHeight="1" thickBot="1">
      <c r="A520" s="101" t="s">
        <v>162</v>
      </c>
      <c r="B520" s="102">
        <f>SUM(B521)</f>
        <v>0</v>
      </c>
      <c r="C520" s="102">
        <f>SUM(C521)</f>
        <v>5000</v>
      </c>
      <c r="D520" s="102">
        <f>SUM(D521)</f>
        <v>5000</v>
      </c>
      <c r="E520" s="87">
        <f>SUM(D520/C520*100)</f>
        <v>100</v>
      </c>
      <c r="F520" s="11"/>
      <c r="G520" s="11"/>
      <c r="H520" s="11"/>
    </row>
    <row r="521" spans="1:10" s="94" customFormat="1" ht="15.75" customHeight="1" thickBot="1">
      <c r="A521" s="106" t="s">
        <v>415</v>
      </c>
      <c r="B521" s="107">
        <v>0</v>
      </c>
      <c r="C521" s="107">
        <v>5000</v>
      </c>
      <c r="D521" s="107">
        <v>5000</v>
      </c>
      <c r="E521" s="93"/>
      <c r="I521" s="95"/>
      <c r="J521" s="95"/>
    </row>
    <row r="522" spans="1:8" ht="15.75" customHeight="1" thickBot="1">
      <c r="A522" s="101" t="s">
        <v>163</v>
      </c>
      <c r="B522" s="102">
        <f>SUM(B523:B528)</f>
        <v>0</v>
      </c>
      <c r="C522" s="102">
        <f>SUM(C523:C528)</f>
        <v>87000</v>
      </c>
      <c r="D522" s="102">
        <f>SUM(D523:D528)</f>
        <v>87000</v>
      </c>
      <c r="E522" s="87">
        <f>SUM(D522/C522*100)</f>
        <v>100</v>
      </c>
      <c r="F522" s="11"/>
      <c r="G522" s="11"/>
      <c r="H522" s="11"/>
    </row>
    <row r="523" spans="1:10" s="94" customFormat="1" ht="15.75" customHeight="1">
      <c r="A523" s="105" t="s">
        <v>417</v>
      </c>
      <c r="B523" s="92">
        <v>0</v>
      </c>
      <c r="C523" s="92">
        <v>10000</v>
      </c>
      <c r="D523" s="92">
        <v>10000</v>
      </c>
      <c r="E523" s="99"/>
      <c r="I523" s="95"/>
      <c r="J523" s="95"/>
    </row>
    <row r="524" spans="1:10" s="94" customFormat="1" ht="15.75" customHeight="1">
      <c r="A524" s="97" t="s">
        <v>416</v>
      </c>
      <c r="B524" s="98">
        <v>0</v>
      </c>
      <c r="C524" s="98">
        <v>20000</v>
      </c>
      <c r="D524" s="98">
        <v>20000</v>
      </c>
      <c r="E524" s="99"/>
      <c r="I524" s="95"/>
      <c r="J524" s="95"/>
    </row>
    <row r="525" spans="1:10" s="94" customFormat="1" ht="15.75" customHeight="1">
      <c r="A525" s="97" t="s">
        <v>418</v>
      </c>
      <c r="B525" s="98">
        <v>0</v>
      </c>
      <c r="C525" s="98">
        <v>7000</v>
      </c>
      <c r="D525" s="98">
        <v>7000</v>
      </c>
      <c r="E525" s="99"/>
      <c r="I525" s="95"/>
      <c r="J525" s="95"/>
    </row>
    <row r="526" spans="1:10" s="94" customFormat="1" ht="15.75" customHeight="1">
      <c r="A526" s="97" t="s">
        <v>419</v>
      </c>
      <c r="B526" s="98">
        <v>0</v>
      </c>
      <c r="C526" s="98">
        <v>20000</v>
      </c>
      <c r="D526" s="98">
        <v>20000</v>
      </c>
      <c r="E526" s="99"/>
      <c r="I526" s="95"/>
      <c r="J526" s="95"/>
    </row>
    <row r="527" spans="1:10" s="94" customFormat="1" ht="15.75" customHeight="1">
      <c r="A527" s="97" t="s">
        <v>420</v>
      </c>
      <c r="B527" s="98">
        <v>0</v>
      </c>
      <c r="C527" s="98">
        <v>20000</v>
      </c>
      <c r="D527" s="98">
        <v>20000</v>
      </c>
      <c r="E527" s="99"/>
      <c r="I527" s="95"/>
      <c r="J527" s="95"/>
    </row>
    <row r="528" spans="1:10" s="94" customFormat="1" ht="15.75" customHeight="1" thickBot="1">
      <c r="A528" s="90" t="s">
        <v>421</v>
      </c>
      <c r="B528" s="91">
        <v>0</v>
      </c>
      <c r="C528" s="91">
        <v>10000</v>
      </c>
      <c r="D528" s="91">
        <v>10000</v>
      </c>
      <c r="E528" s="93"/>
      <c r="I528" s="95"/>
      <c r="J528" s="95"/>
    </row>
    <row r="529" spans="1:8" ht="15.75" customHeight="1" thickBot="1">
      <c r="A529" s="101" t="s">
        <v>100</v>
      </c>
      <c r="B529" s="102">
        <f>SUM(B530:B540)</f>
        <v>70000</v>
      </c>
      <c r="C529" s="102">
        <f>SUM(C530:C540)</f>
        <v>70000</v>
      </c>
      <c r="D529" s="102">
        <f>SUM(D530:D540)</f>
        <v>45000</v>
      </c>
      <c r="E529" s="87">
        <f>SUM(D529/C529*100)</f>
        <v>64.28571428571429</v>
      </c>
      <c r="F529" s="11"/>
      <c r="G529" s="11"/>
      <c r="H529" s="11"/>
    </row>
    <row r="530" spans="1:5" ht="15.75" customHeight="1">
      <c r="A530" s="105" t="s">
        <v>422</v>
      </c>
      <c r="B530" s="92">
        <v>70000</v>
      </c>
      <c r="C530" s="92">
        <v>20000</v>
      </c>
      <c r="D530" s="92">
        <v>0</v>
      </c>
      <c r="E530" s="99"/>
    </row>
    <row r="531" spans="1:5" ht="15.75" customHeight="1">
      <c r="A531" s="97" t="s">
        <v>424</v>
      </c>
      <c r="B531" s="98">
        <v>0</v>
      </c>
      <c r="C531" s="98">
        <v>5000</v>
      </c>
      <c r="D531" s="98">
        <v>5000</v>
      </c>
      <c r="E531" s="99"/>
    </row>
    <row r="532" spans="1:5" ht="15.75" customHeight="1">
      <c r="A532" s="97" t="s">
        <v>425</v>
      </c>
      <c r="B532" s="98">
        <v>0</v>
      </c>
      <c r="C532" s="98">
        <v>5000</v>
      </c>
      <c r="D532" s="98">
        <v>5000</v>
      </c>
      <c r="E532" s="99"/>
    </row>
    <row r="533" spans="1:5" ht="15.75" customHeight="1">
      <c r="A533" s="97" t="s">
        <v>426</v>
      </c>
      <c r="B533" s="98">
        <v>0</v>
      </c>
      <c r="C533" s="98">
        <v>5000</v>
      </c>
      <c r="D533" s="98">
        <v>5000</v>
      </c>
      <c r="E533" s="99"/>
    </row>
    <row r="534" spans="1:5" ht="15.75" customHeight="1">
      <c r="A534" s="97" t="s">
        <v>427</v>
      </c>
      <c r="B534" s="98">
        <v>0</v>
      </c>
      <c r="C534" s="98">
        <v>5000</v>
      </c>
      <c r="D534" s="98">
        <v>5000</v>
      </c>
      <c r="E534" s="99"/>
    </row>
    <row r="535" spans="1:5" ht="15.75" customHeight="1">
      <c r="A535" s="97" t="s">
        <v>423</v>
      </c>
      <c r="B535" s="98">
        <v>0</v>
      </c>
      <c r="C535" s="98">
        <v>5000</v>
      </c>
      <c r="D535" s="98">
        <v>5000</v>
      </c>
      <c r="E535" s="99"/>
    </row>
    <row r="536" spans="1:5" ht="15.75" customHeight="1">
      <c r="A536" s="97" t="s">
        <v>428</v>
      </c>
      <c r="B536" s="98">
        <v>0</v>
      </c>
      <c r="C536" s="98">
        <v>5000</v>
      </c>
      <c r="D536" s="98">
        <v>0</v>
      </c>
      <c r="E536" s="99"/>
    </row>
    <row r="537" spans="1:5" ht="15.75" customHeight="1">
      <c r="A537" s="97" t="s">
        <v>429</v>
      </c>
      <c r="B537" s="98">
        <v>0</v>
      </c>
      <c r="C537" s="98">
        <v>5000</v>
      </c>
      <c r="D537" s="98">
        <v>5000</v>
      </c>
      <c r="E537" s="99"/>
    </row>
    <row r="538" spans="1:5" ht="15.75" customHeight="1">
      <c r="A538" s="97" t="s">
        <v>430</v>
      </c>
      <c r="B538" s="98">
        <v>0</v>
      </c>
      <c r="C538" s="98">
        <v>5000</v>
      </c>
      <c r="D538" s="98">
        <v>5000</v>
      </c>
      <c r="E538" s="99"/>
    </row>
    <row r="539" spans="1:5" ht="15.75" customHeight="1">
      <c r="A539" s="97" t="s">
        <v>431</v>
      </c>
      <c r="B539" s="98">
        <v>0</v>
      </c>
      <c r="C539" s="98">
        <v>5000</v>
      </c>
      <c r="D539" s="98">
        <v>5000</v>
      </c>
      <c r="E539" s="99"/>
    </row>
    <row r="540" spans="1:5" ht="15.75" customHeight="1" thickBot="1">
      <c r="A540" s="90" t="s">
        <v>432</v>
      </c>
      <c r="B540" s="91">
        <v>0</v>
      </c>
      <c r="C540" s="91">
        <v>5000</v>
      </c>
      <c r="D540" s="98">
        <v>5000</v>
      </c>
      <c r="E540" s="93"/>
    </row>
    <row r="541" spans="1:8" ht="15.75" customHeight="1" thickBot="1">
      <c r="A541" s="101" t="s">
        <v>41</v>
      </c>
      <c r="B541" s="102">
        <f>SUM(B542)</f>
        <v>5000</v>
      </c>
      <c r="C541" s="102">
        <f>SUM(C542)</f>
        <v>6000</v>
      </c>
      <c r="D541" s="102">
        <f>SUM(D542)</f>
        <v>5306.1</v>
      </c>
      <c r="E541" s="87">
        <f>SUM(D541/C541*100)</f>
        <v>88.435</v>
      </c>
      <c r="F541" s="11"/>
      <c r="G541" s="11"/>
      <c r="H541" s="11"/>
    </row>
    <row r="542" spans="1:10" s="94" customFormat="1" ht="15.75" customHeight="1" thickBot="1">
      <c r="A542" s="106" t="s">
        <v>433</v>
      </c>
      <c r="B542" s="107">
        <v>5000</v>
      </c>
      <c r="C542" s="107">
        <v>6000</v>
      </c>
      <c r="D542" s="107">
        <v>5306.1</v>
      </c>
      <c r="E542" s="93"/>
      <c r="I542" s="95"/>
      <c r="J542" s="95"/>
    </row>
    <row r="543" spans="1:8" ht="15.75" customHeight="1" thickBot="1">
      <c r="A543" s="101" t="s">
        <v>66</v>
      </c>
      <c r="B543" s="102">
        <f>SUM(B544:B556)</f>
        <v>3177000</v>
      </c>
      <c r="C543" s="102">
        <f>SUM(C544:C556)</f>
        <v>3690500</v>
      </c>
      <c r="D543" s="102">
        <f>SUM(D544:D556)</f>
        <v>3590926.05</v>
      </c>
      <c r="E543" s="87">
        <f>SUM(D543/C543*100)</f>
        <v>97.30188456848666</v>
      </c>
      <c r="F543" s="11"/>
      <c r="G543" s="11"/>
      <c r="H543" s="11"/>
    </row>
    <row r="544" spans="1:10" s="94" customFormat="1" ht="15.75" customHeight="1">
      <c r="A544" s="105" t="s">
        <v>434</v>
      </c>
      <c r="B544" s="92">
        <v>2500000</v>
      </c>
      <c r="C544" s="92">
        <v>2833000</v>
      </c>
      <c r="D544" s="92">
        <v>2622519.34</v>
      </c>
      <c r="E544" s="99"/>
      <c r="I544" s="95"/>
      <c r="J544" s="95"/>
    </row>
    <row r="545" spans="1:10" s="94" customFormat="1" ht="15.75" customHeight="1">
      <c r="A545" s="105" t="s">
        <v>435</v>
      </c>
      <c r="B545" s="98">
        <v>0</v>
      </c>
      <c r="C545" s="98">
        <v>0</v>
      </c>
      <c r="D545" s="98">
        <v>38977</v>
      </c>
      <c r="E545" s="99"/>
      <c r="I545" s="95"/>
      <c r="J545" s="95"/>
    </row>
    <row r="546" spans="1:10" s="94" customFormat="1" ht="15.75" customHeight="1">
      <c r="A546" s="105" t="s">
        <v>436</v>
      </c>
      <c r="B546" s="98">
        <v>0</v>
      </c>
      <c r="C546" s="98">
        <v>0</v>
      </c>
      <c r="D546" s="98">
        <v>81189.13</v>
      </c>
      <c r="E546" s="99"/>
      <c r="I546" s="95"/>
      <c r="J546" s="95"/>
    </row>
    <row r="547" spans="1:10" s="94" customFormat="1" ht="15.75" customHeight="1">
      <c r="A547" s="105" t="s">
        <v>437</v>
      </c>
      <c r="B547" s="98">
        <v>0</v>
      </c>
      <c r="C547" s="98">
        <v>0</v>
      </c>
      <c r="D547" s="98">
        <v>92534</v>
      </c>
      <c r="E547" s="99"/>
      <c r="I547" s="95"/>
      <c r="J547" s="95"/>
    </row>
    <row r="548" spans="1:10" s="94" customFormat="1" ht="15.75" customHeight="1">
      <c r="A548" s="105" t="s">
        <v>438</v>
      </c>
      <c r="B548" s="98">
        <v>0</v>
      </c>
      <c r="C548" s="98">
        <v>0</v>
      </c>
      <c r="D548" s="98">
        <v>48302</v>
      </c>
      <c r="E548" s="99"/>
      <c r="I548" s="95"/>
      <c r="J548" s="95"/>
    </row>
    <row r="549" spans="1:10" s="94" customFormat="1" ht="15.75" customHeight="1">
      <c r="A549" s="105" t="s">
        <v>702</v>
      </c>
      <c r="B549" s="98">
        <v>0</v>
      </c>
      <c r="C549" s="98">
        <v>37000</v>
      </c>
      <c r="D549" s="98">
        <v>37000</v>
      </c>
      <c r="E549" s="99"/>
      <c r="I549" s="95"/>
      <c r="J549" s="95"/>
    </row>
    <row r="550" spans="1:10" s="94" customFormat="1" ht="15.75" customHeight="1">
      <c r="A550" s="105" t="s">
        <v>703</v>
      </c>
      <c r="B550" s="98">
        <v>0</v>
      </c>
      <c r="C550" s="98">
        <v>63500</v>
      </c>
      <c r="D550" s="98">
        <v>63404</v>
      </c>
      <c r="E550" s="99"/>
      <c r="I550" s="95"/>
      <c r="J550" s="95"/>
    </row>
    <row r="551" spans="1:10" s="94" customFormat="1" ht="15.75" customHeight="1">
      <c r="A551" s="97" t="s">
        <v>439</v>
      </c>
      <c r="B551" s="98">
        <v>0</v>
      </c>
      <c r="C551" s="98">
        <v>80000</v>
      </c>
      <c r="D551" s="98">
        <v>0</v>
      </c>
      <c r="E551" s="99"/>
      <c r="I551" s="95"/>
      <c r="J551" s="95"/>
    </row>
    <row r="552" spans="1:10" s="94" customFormat="1" ht="15.75" customHeight="1">
      <c r="A552" s="97" t="s">
        <v>440</v>
      </c>
      <c r="B552" s="98">
        <v>677000</v>
      </c>
      <c r="C552" s="98">
        <v>677000</v>
      </c>
      <c r="D552" s="98">
        <v>577030.66</v>
      </c>
      <c r="E552" s="99"/>
      <c r="I552" s="95"/>
      <c r="J552" s="95"/>
    </row>
    <row r="553" spans="1:10" s="94" customFormat="1" ht="15.75" customHeight="1">
      <c r="A553" s="97" t="s">
        <v>441</v>
      </c>
      <c r="B553" s="98">
        <v>0</v>
      </c>
      <c r="C553" s="98">
        <v>0</v>
      </c>
      <c r="D553" s="98">
        <v>8397.4</v>
      </c>
      <c r="E553" s="99"/>
      <c r="I553" s="95"/>
      <c r="J553" s="95"/>
    </row>
    <row r="554" spans="1:10" s="94" customFormat="1" ht="15.75" customHeight="1">
      <c r="A554" s="97" t="s">
        <v>442</v>
      </c>
      <c r="B554" s="98">
        <v>0</v>
      </c>
      <c r="C554" s="98">
        <v>0</v>
      </c>
      <c r="D554" s="98">
        <v>5359.09</v>
      </c>
      <c r="E554" s="99"/>
      <c r="I554" s="95"/>
      <c r="J554" s="95"/>
    </row>
    <row r="555" spans="1:10" s="94" customFormat="1" ht="15.75" customHeight="1">
      <c r="A555" s="97" t="s">
        <v>443</v>
      </c>
      <c r="B555" s="98">
        <v>0</v>
      </c>
      <c r="C555" s="98">
        <v>0</v>
      </c>
      <c r="D555" s="98">
        <v>10657.58</v>
      </c>
      <c r="E555" s="99"/>
      <c r="I555" s="95"/>
      <c r="J555" s="95"/>
    </row>
    <row r="556" spans="1:10" s="94" customFormat="1" ht="15.75" customHeight="1" thickBot="1">
      <c r="A556" s="90" t="s">
        <v>444</v>
      </c>
      <c r="B556" s="91">
        <v>0</v>
      </c>
      <c r="C556" s="91">
        <v>0</v>
      </c>
      <c r="D556" s="91">
        <v>5555.85</v>
      </c>
      <c r="E556" s="93"/>
      <c r="I556" s="95"/>
      <c r="J556" s="95"/>
    </row>
    <row r="557" spans="1:8" ht="15.75" customHeight="1" thickBot="1">
      <c r="A557" s="101" t="s">
        <v>67</v>
      </c>
      <c r="B557" s="102">
        <f>SUM(B558:B562)</f>
        <v>1552000</v>
      </c>
      <c r="C557" s="102">
        <f>SUM(C558:C562)</f>
        <v>1529000</v>
      </c>
      <c r="D557" s="102">
        <f>SUM(D558:D562)</f>
        <v>1276910.15</v>
      </c>
      <c r="E557" s="87">
        <f>SUM(D557/C557*100)</f>
        <v>83.51276324395029</v>
      </c>
      <c r="F557" s="11"/>
      <c r="G557" s="11"/>
      <c r="H557" s="11"/>
    </row>
    <row r="558" spans="1:10" s="94" customFormat="1" ht="15.75" customHeight="1">
      <c r="A558" s="105" t="s">
        <v>445</v>
      </c>
      <c r="B558" s="92">
        <v>49000</v>
      </c>
      <c r="C558" s="92">
        <v>49000</v>
      </c>
      <c r="D558" s="92">
        <v>10781</v>
      </c>
      <c r="E558" s="99"/>
      <c r="I558" s="95"/>
      <c r="J558" s="95"/>
    </row>
    <row r="559" spans="1:10" s="94" customFormat="1" ht="15.75" customHeight="1">
      <c r="A559" s="97" t="s">
        <v>446</v>
      </c>
      <c r="B559" s="98">
        <v>51000</v>
      </c>
      <c r="C559" s="98">
        <v>51000</v>
      </c>
      <c r="D559" s="98">
        <v>49996</v>
      </c>
      <c r="E559" s="99"/>
      <c r="I559" s="95"/>
      <c r="J559" s="95"/>
    </row>
    <row r="560" spans="1:10" s="94" customFormat="1" ht="15.75" customHeight="1">
      <c r="A560" s="97" t="s">
        <v>440</v>
      </c>
      <c r="B560" s="98">
        <v>1452000</v>
      </c>
      <c r="C560" s="98">
        <v>1352000</v>
      </c>
      <c r="D560" s="98">
        <v>1033823.15</v>
      </c>
      <c r="E560" s="99"/>
      <c r="I560" s="95"/>
      <c r="J560" s="95"/>
    </row>
    <row r="561" spans="1:10" s="94" customFormat="1" ht="15.75" customHeight="1">
      <c r="A561" s="97" t="s">
        <v>443</v>
      </c>
      <c r="B561" s="98">
        <v>0</v>
      </c>
      <c r="C561" s="98">
        <v>0</v>
      </c>
      <c r="D561" s="98">
        <v>105475</v>
      </c>
      <c r="E561" s="99"/>
      <c r="I561" s="95"/>
      <c r="J561" s="95"/>
    </row>
    <row r="562" spans="1:10" s="94" customFormat="1" ht="15.75" customHeight="1" thickBot="1">
      <c r="A562" s="90" t="s">
        <v>447</v>
      </c>
      <c r="B562" s="91">
        <v>0</v>
      </c>
      <c r="C562" s="91">
        <v>77000</v>
      </c>
      <c r="D562" s="91">
        <v>76835</v>
      </c>
      <c r="E562" s="93"/>
      <c r="I562" s="95"/>
      <c r="J562" s="95"/>
    </row>
    <row r="563" spans="1:8" ht="15.75" customHeight="1" thickBot="1">
      <c r="A563" s="101" t="s">
        <v>164</v>
      </c>
      <c r="B563" s="102">
        <f>SUM(B564:B565)</f>
        <v>0</v>
      </c>
      <c r="C563" s="102">
        <f>SUM(C564:C565)</f>
        <v>339000</v>
      </c>
      <c r="D563" s="102">
        <f>SUM(D564:D565)</f>
        <v>288827</v>
      </c>
      <c r="E563" s="87">
        <f>SUM(D563/C563*100)</f>
        <v>85.19970501474926</v>
      </c>
      <c r="F563" s="11"/>
      <c r="G563" s="11"/>
      <c r="H563" s="11"/>
    </row>
    <row r="564" spans="1:10" s="94" customFormat="1" ht="15.75" customHeight="1">
      <c r="A564" s="105" t="s">
        <v>448</v>
      </c>
      <c r="B564" s="92">
        <v>0</v>
      </c>
      <c r="C564" s="92">
        <v>182000</v>
      </c>
      <c r="D564" s="92">
        <v>157300</v>
      </c>
      <c r="E564" s="99"/>
      <c r="I564" s="95"/>
      <c r="J564" s="95"/>
    </row>
    <row r="565" spans="1:10" s="94" customFormat="1" ht="15.75" customHeight="1" thickBot="1">
      <c r="A565" s="90" t="s">
        <v>449</v>
      </c>
      <c r="B565" s="91">
        <v>0</v>
      </c>
      <c r="C565" s="91">
        <v>157000</v>
      </c>
      <c r="D565" s="91">
        <v>131527</v>
      </c>
      <c r="E565" s="93"/>
      <c r="I565" s="95"/>
      <c r="J565" s="95"/>
    </row>
    <row r="566" spans="1:8" ht="15.75" customHeight="1" thickBot="1">
      <c r="A566" s="101" t="s">
        <v>68</v>
      </c>
      <c r="B566" s="102">
        <f>SUM(B567:B600)</f>
        <v>3582000</v>
      </c>
      <c r="C566" s="102">
        <f>SUM(C567:C600)</f>
        <v>7975000</v>
      </c>
      <c r="D566" s="102">
        <f>SUM(D567:D600)</f>
        <v>5627940.37</v>
      </c>
      <c r="E566" s="87">
        <f>SUM(D566/C566*100)</f>
        <v>70.56978520376175</v>
      </c>
      <c r="F566" s="11"/>
      <c r="G566" s="11"/>
      <c r="H566" s="11"/>
    </row>
    <row r="567" spans="1:10" s="94" customFormat="1" ht="15.75" customHeight="1">
      <c r="A567" s="105" t="s">
        <v>450</v>
      </c>
      <c r="B567" s="92">
        <v>40000</v>
      </c>
      <c r="C567" s="92">
        <v>40000</v>
      </c>
      <c r="D567" s="92">
        <v>50453</v>
      </c>
      <c r="E567" s="99"/>
      <c r="I567" s="95"/>
      <c r="J567" s="95"/>
    </row>
    <row r="568" spans="1:10" s="94" customFormat="1" ht="15.75" customHeight="1">
      <c r="A568" s="97" t="s">
        <v>451</v>
      </c>
      <c r="B568" s="98">
        <v>15000</v>
      </c>
      <c r="C568" s="98">
        <v>15000</v>
      </c>
      <c r="D568" s="98">
        <v>0</v>
      </c>
      <c r="E568" s="99"/>
      <c r="I568" s="95"/>
      <c r="J568" s="95"/>
    </row>
    <row r="569" spans="1:10" s="94" customFormat="1" ht="15.75" customHeight="1">
      <c r="A569" s="97" t="s">
        <v>452</v>
      </c>
      <c r="B569" s="98">
        <v>60000</v>
      </c>
      <c r="C569" s="98">
        <v>60000</v>
      </c>
      <c r="D569" s="98">
        <v>60144</v>
      </c>
      <c r="E569" s="99"/>
      <c r="I569" s="95"/>
      <c r="J569" s="95"/>
    </row>
    <row r="570" spans="1:10" s="94" customFormat="1" ht="15.75" customHeight="1">
      <c r="A570" s="97" t="s">
        <v>453</v>
      </c>
      <c r="B570" s="98">
        <v>0</v>
      </c>
      <c r="C570" s="98">
        <v>0</v>
      </c>
      <c r="D570" s="98">
        <v>5973</v>
      </c>
      <c r="E570" s="99"/>
      <c r="I570" s="95"/>
      <c r="J570" s="95"/>
    </row>
    <row r="571" spans="1:10" s="94" customFormat="1" ht="15.75" customHeight="1">
      <c r="A571" s="97" t="s">
        <v>704</v>
      </c>
      <c r="B571" s="98">
        <v>0</v>
      </c>
      <c r="C571" s="98">
        <v>0</v>
      </c>
      <c r="D571" s="98">
        <v>9498.5</v>
      </c>
      <c r="E571" s="99"/>
      <c r="I571" s="95"/>
      <c r="J571" s="95"/>
    </row>
    <row r="572" spans="1:10" s="94" customFormat="1" ht="15.75" customHeight="1">
      <c r="A572" s="97" t="s">
        <v>454</v>
      </c>
      <c r="B572" s="98">
        <v>182000</v>
      </c>
      <c r="C572" s="98">
        <v>182000</v>
      </c>
      <c r="D572" s="98"/>
      <c r="E572" s="99"/>
      <c r="I572" s="95"/>
      <c r="J572" s="95"/>
    </row>
    <row r="573" spans="1:10" s="94" customFormat="1" ht="15.75" customHeight="1">
      <c r="A573" s="97" t="s">
        <v>455</v>
      </c>
      <c r="B573" s="98"/>
      <c r="C573" s="98"/>
      <c r="D573" s="98">
        <v>11750</v>
      </c>
      <c r="E573" s="99"/>
      <c r="I573" s="95"/>
      <c r="J573" s="95"/>
    </row>
    <row r="574" spans="1:10" s="94" customFormat="1" ht="15.75" customHeight="1">
      <c r="A574" s="97" t="s">
        <v>456</v>
      </c>
      <c r="B574" s="98"/>
      <c r="C574" s="98"/>
      <c r="D574" s="98">
        <v>26150</v>
      </c>
      <c r="E574" s="99"/>
      <c r="I574" s="95"/>
      <c r="J574" s="95"/>
    </row>
    <row r="575" spans="1:10" s="94" customFormat="1" ht="15.75" customHeight="1">
      <c r="A575" s="97" t="s">
        <v>457</v>
      </c>
      <c r="B575" s="98"/>
      <c r="C575" s="98"/>
      <c r="D575" s="98">
        <v>1250</v>
      </c>
      <c r="E575" s="99"/>
      <c r="I575" s="95"/>
      <c r="J575" s="95"/>
    </row>
    <row r="576" spans="1:10" s="94" customFormat="1" ht="15.75" customHeight="1">
      <c r="A576" s="97" t="s">
        <v>458</v>
      </c>
      <c r="B576" s="98"/>
      <c r="C576" s="98"/>
      <c r="D576" s="98">
        <v>22182.5</v>
      </c>
      <c r="E576" s="99"/>
      <c r="I576" s="95"/>
      <c r="J576" s="95"/>
    </row>
    <row r="577" spans="1:10" s="94" customFormat="1" ht="15.75" customHeight="1">
      <c r="A577" s="97" t="s">
        <v>705</v>
      </c>
      <c r="B577" s="98"/>
      <c r="C577" s="98"/>
      <c r="D577" s="98">
        <v>82243</v>
      </c>
      <c r="E577" s="99"/>
      <c r="I577" s="95"/>
      <c r="J577" s="95"/>
    </row>
    <row r="578" spans="1:10" s="94" customFormat="1" ht="15.75" customHeight="1">
      <c r="A578" s="97" t="s">
        <v>459</v>
      </c>
      <c r="B578" s="98">
        <v>188000</v>
      </c>
      <c r="C578" s="98">
        <v>188000</v>
      </c>
      <c r="D578" s="98">
        <v>188000</v>
      </c>
      <c r="E578" s="99"/>
      <c r="I578" s="95"/>
      <c r="J578" s="95"/>
    </row>
    <row r="579" spans="1:10" s="94" customFormat="1" ht="15.75" customHeight="1">
      <c r="A579" s="97" t="s">
        <v>460</v>
      </c>
      <c r="B579" s="98">
        <v>1474000</v>
      </c>
      <c r="C579" s="98">
        <v>1474000</v>
      </c>
      <c r="D579" s="98">
        <v>0</v>
      </c>
      <c r="E579" s="99"/>
      <c r="I579" s="95"/>
      <c r="J579" s="95"/>
    </row>
    <row r="580" spans="1:10" s="94" customFormat="1" ht="15.75" customHeight="1">
      <c r="A580" s="97" t="s">
        <v>461</v>
      </c>
      <c r="B580" s="98">
        <v>0</v>
      </c>
      <c r="C580" s="98">
        <v>219000</v>
      </c>
      <c r="D580" s="98">
        <v>218112</v>
      </c>
      <c r="E580" s="99"/>
      <c r="I580" s="95"/>
      <c r="J580" s="95"/>
    </row>
    <row r="581" spans="1:10" s="94" customFormat="1" ht="15.75" customHeight="1">
      <c r="A581" s="97" t="s">
        <v>462</v>
      </c>
      <c r="B581" s="98">
        <v>0</v>
      </c>
      <c r="C581" s="98">
        <v>39000</v>
      </c>
      <c r="D581" s="98">
        <v>38784</v>
      </c>
      <c r="E581" s="99"/>
      <c r="I581" s="95"/>
      <c r="J581" s="95"/>
    </row>
    <row r="582" spans="1:10" s="94" customFormat="1" ht="15.75" customHeight="1">
      <c r="A582" s="97" t="s">
        <v>463</v>
      </c>
      <c r="B582" s="98">
        <v>100000</v>
      </c>
      <c r="C582" s="98">
        <v>1800000</v>
      </c>
      <c r="D582" s="98">
        <v>1607720</v>
      </c>
      <c r="E582" s="99"/>
      <c r="I582" s="95"/>
      <c r="J582" s="95"/>
    </row>
    <row r="583" spans="1:10" s="94" customFormat="1" ht="15.75" customHeight="1">
      <c r="A583" s="97" t="s">
        <v>706</v>
      </c>
      <c r="B583" s="98">
        <v>0</v>
      </c>
      <c r="C583" s="98">
        <v>30000</v>
      </c>
      <c r="D583" s="98">
        <v>9014.5</v>
      </c>
      <c r="E583" s="99"/>
      <c r="I583" s="95"/>
      <c r="J583" s="95"/>
    </row>
    <row r="584" spans="1:10" s="94" customFormat="1" ht="15.75" customHeight="1">
      <c r="A584" s="97" t="s">
        <v>464</v>
      </c>
      <c r="B584" s="98">
        <v>0</v>
      </c>
      <c r="C584" s="98">
        <v>0</v>
      </c>
      <c r="D584" s="98">
        <v>5929</v>
      </c>
      <c r="E584" s="99"/>
      <c r="I584" s="95"/>
      <c r="J584" s="95"/>
    </row>
    <row r="585" spans="1:10" s="94" customFormat="1" ht="15.75" customHeight="1">
      <c r="A585" s="97" t="s">
        <v>707</v>
      </c>
      <c r="B585" s="98">
        <v>0</v>
      </c>
      <c r="C585" s="98">
        <v>1007000</v>
      </c>
      <c r="D585" s="98">
        <v>1016888</v>
      </c>
      <c r="E585" s="99"/>
      <c r="I585" s="95"/>
      <c r="J585" s="95"/>
    </row>
    <row r="586" spans="1:10" s="94" customFormat="1" ht="15.75" customHeight="1">
      <c r="A586" s="97" t="s">
        <v>465</v>
      </c>
      <c r="B586" s="98">
        <v>50000</v>
      </c>
      <c r="C586" s="98">
        <v>82000</v>
      </c>
      <c r="D586" s="98">
        <v>52273.71</v>
      </c>
      <c r="E586" s="99"/>
      <c r="I586" s="95"/>
      <c r="J586" s="95"/>
    </row>
    <row r="587" spans="1:10" s="94" customFormat="1" ht="15.75" customHeight="1">
      <c r="A587" s="97" t="s">
        <v>466</v>
      </c>
      <c r="B587" s="98">
        <v>50000</v>
      </c>
      <c r="C587" s="98">
        <v>50000</v>
      </c>
      <c r="D587" s="98">
        <v>26500</v>
      </c>
      <c r="E587" s="99"/>
      <c r="I587" s="95"/>
      <c r="J587" s="95"/>
    </row>
    <row r="588" spans="1:10" s="94" customFormat="1" ht="15.75" customHeight="1">
      <c r="A588" s="97" t="s">
        <v>467</v>
      </c>
      <c r="B588" s="98">
        <v>350000</v>
      </c>
      <c r="C588" s="98">
        <v>290000</v>
      </c>
      <c r="D588" s="98">
        <v>115267</v>
      </c>
      <c r="E588" s="99"/>
      <c r="I588" s="95"/>
      <c r="J588" s="95"/>
    </row>
    <row r="589" spans="1:10" s="94" customFormat="1" ht="15.75" customHeight="1">
      <c r="A589" s="97" t="s">
        <v>709</v>
      </c>
      <c r="B589" s="98">
        <v>0</v>
      </c>
      <c r="C589" s="98">
        <v>0</v>
      </c>
      <c r="D589" s="98">
        <v>6876</v>
      </c>
      <c r="E589" s="99"/>
      <c r="I589" s="95"/>
      <c r="J589" s="95"/>
    </row>
    <row r="590" spans="1:10" s="94" customFormat="1" ht="15.75" customHeight="1">
      <c r="A590" s="97" t="s">
        <v>710</v>
      </c>
      <c r="B590" s="98">
        <v>0</v>
      </c>
      <c r="C590" s="98">
        <v>0</v>
      </c>
      <c r="D590" s="98">
        <v>7950</v>
      </c>
      <c r="E590" s="99"/>
      <c r="I590" s="95"/>
      <c r="J590" s="95"/>
    </row>
    <row r="591" spans="1:10" s="94" customFormat="1" ht="15.75" customHeight="1">
      <c r="A591" s="97" t="s">
        <v>711</v>
      </c>
      <c r="B591" s="98">
        <v>0</v>
      </c>
      <c r="C591" s="98">
        <v>0</v>
      </c>
      <c r="D591" s="98">
        <v>70348</v>
      </c>
      <c r="E591" s="99"/>
      <c r="I591" s="95"/>
      <c r="J591" s="95"/>
    </row>
    <row r="592" spans="1:10" s="94" customFormat="1" ht="15.75" customHeight="1">
      <c r="A592" s="97" t="s">
        <v>468</v>
      </c>
      <c r="B592" s="98">
        <v>0</v>
      </c>
      <c r="C592" s="98">
        <v>0</v>
      </c>
      <c r="D592" s="98">
        <v>17000</v>
      </c>
      <c r="E592" s="99"/>
      <c r="I592" s="95"/>
      <c r="J592" s="95"/>
    </row>
    <row r="593" spans="1:10" s="94" customFormat="1" ht="15.75" customHeight="1">
      <c r="A593" s="97" t="s">
        <v>469</v>
      </c>
      <c r="B593" s="98">
        <v>500000</v>
      </c>
      <c r="C593" s="98">
        <v>500000</v>
      </c>
      <c r="D593" s="98">
        <v>126422</v>
      </c>
      <c r="E593" s="99"/>
      <c r="I593" s="95"/>
      <c r="J593" s="95"/>
    </row>
    <row r="594" spans="1:10" s="94" customFormat="1" ht="15.75" customHeight="1">
      <c r="A594" s="97" t="s">
        <v>470</v>
      </c>
      <c r="B594" s="98">
        <v>300000</v>
      </c>
      <c r="C594" s="98">
        <v>448000</v>
      </c>
      <c r="D594" s="98">
        <v>222532</v>
      </c>
      <c r="E594" s="99"/>
      <c r="I594" s="95"/>
      <c r="J594" s="95"/>
    </row>
    <row r="595" spans="1:10" s="94" customFormat="1" ht="15.75" customHeight="1">
      <c r="A595" s="106" t="s">
        <v>708</v>
      </c>
      <c r="B595" s="107">
        <v>0</v>
      </c>
      <c r="C595" s="107">
        <v>0</v>
      </c>
      <c r="D595" s="107">
        <v>225060</v>
      </c>
      <c r="E595" s="99"/>
      <c r="I595" s="95"/>
      <c r="J595" s="95"/>
    </row>
    <row r="596" spans="1:10" s="94" customFormat="1" ht="15.75" customHeight="1">
      <c r="A596" s="97" t="s">
        <v>471</v>
      </c>
      <c r="B596" s="98">
        <v>0</v>
      </c>
      <c r="C596" s="98">
        <v>1028000</v>
      </c>
      <c r="D596" s="98">
        <v>802407</v>
      </c>
      <c r="E596" s="99"/>
      <c r="I596" s="95"/>
      <c r="J596" s="95"/>
    </row>
    <row r="597" spans="1:10" s="94" customFormat="1" ht="15.75" customHeight="1">
      <c r="A597" s="97" t="s">
        <v>472</v>
      </c>
      <c r="B597" s="98">
        <v>0</v>
      </c>
      <c r="C597" s="98">
        <v>129000</v>
      </c>
      <c r="D597" s="98">
        <v>128460.86</v>
      </c>
      <c r="E597" s="99"/>
      <c r="I597" s="95"/>
      <c r="J597" s="95"/>
    </row>
    <row r="598" spans="1:10" s="94" customFormat="1" ht="15.75" customHeight="1">
      <c r="A598" s="97" t="s">
        <v>473</v>
      </c>
      <c r="B598" s="98">
        <v>0</v>
      </c>
      <c r="C598" s="98">
        <v>121000</v>
      </c>
      <c r="D598" s="98">
        <v>119440</v>
      </c>
      <c r="E598" s="99"/>
      <c r="I598" s="95"/>
      <c r="J598" s="95"/>
    </row>
    <row r="599" spans="1:10" s="94" customFormat="1" ht="15.75" customHeight="1">
      <c r="A599" s="97" t="s">
        <v>474</v>
      </c>
      <c r="B599" s="98">
        <v>0</v>
      </c>
      <c r="C599" s="98">
        <v>0</v>
      </c>
      <c r="D599" s="98">
        <v>97825</v>
      </c>
      <c r="E599" s="99"/>
      <c r="I599" s="95"/>
      <c r="J599" s="95"/>
    </row>
    <row r="600" spans="1:10" s="94" customFormat="1" ht="15.75" customHeight="1" thickBot="1">
      <c r="A600" s="97" t="s">
        <v>440</v>
      </c>
      <c r="B600" s="98">
        <v>273000</v>
      </c>
      <c r="C600" s="98">
        <v>273000</v>
      </c>
      <c r="D600" s="98">
        <v>255487.3</v>
      </c>
      <c r="E600" s="100"/>
      <c r="I600" s="95"/>
      <c r="J600" s="95"/>
    </row>
    <row r="601" spans="1:8" ht="15.75" customHeight="1" thickBot="1">
      <c r="A601" s="101" t="s">
        <v>69</v>
      </c>
      <c r="B601" s="102">
        <f>SUM(B602:B608)</f>
        <v>6820000</v>
      </c>
      <c r="C601" s="102">
        <f>SUM(C602:C608)</f>
        <v>11862000</v>
      </c>
      <c r="D601" s="102">
        <f>SUM(D602:D608)</f>
        <v>10139276.31</v>
      </c>
      <c r="E601" s="87">
        <f>SUM(D601/C601*100)</f>
        <v>85.47695422357107</v>
      </c>
      <c r="F601" s="11"/>
      <c r="G601" s="11"/>
      <c r="H601" s="11"/>
    </row>
    <row r="602" spans="1:10" s="94" customFormat="1" ht="15.75" customHeight="1">
      <c r="A602" s="130" t="s">
        <v>475</v>
      </c>
      <c r="B602" s="92">
        <v>235000</v>
      </c>
      <c r="C602" s="92">
        <v>235000</v>
      </c>
      <c r="D602" s="92">
        <v>217983</v>
      </c>
      <c r="E602" s="92"/>
      <c r="I602" s="95"/>
      <c r="J602" s="95"/>
    </row>
    <row r="603" spans="1:10" s="94" customFormat="1" ht="15.75" customHeight="1">
      <c r="A603" s="123" t="s">
        <v>712</v>
      </c>
      <c r="B603" s="98">
        <v>0</v>
      </c>
      <c r="C603" s="98">
        <v>4962000</v>
      </c>
      <c r="D603" s="98">
        <v>3305327.12</v>
      </c>
      <c r="E603" s="98"/>
      <c r="I603" s="95"/>
      <c r="J603" s="95"/>
    </row>
    <row r="604" spans="1:10" s="94" customFormat="1" ht="15.75" customHeight="1">
      <c r="A604" s="123" t="s">
        <v>440</v>
      </c>
      <c r="B604" s="98">
        <v>6585000</v>
      </c>
      <c r="C604" s="98">
        <v>6665000</v>
      </c>
      <c r="D604" s="98">
        <v>5383371.48</v>
      </c>
      <c r="E604" s="98"/>
      <c r="I604" s="95"/>
      <c r="J604" s="95"/>
    </row>
    <row r="605" spans="1:10" s="94" customFormat="1" ht="15.75" customHeight="1">
      <c r="A605" s="123" t="s">
        <v>441</v>
      </c>
      <c r="B605" s="98">
        <v>0</v>
      </c>
      <c r="C605" s="98">
        <v>0</v>
      </c>
      <c r="D605" s="98">
        <v>221575.04</v>
      </c>
      <c r="E605" s="98"/>
      <c r="I605" s="95"/>
      <c r="J605" s="95"/>
    </row>
    <row r="606" spans="1:10" s="94" customFormat="1" ht="15.75" customHeight="1">
      <c r="A606" s="123" t="s">
        <v>442</v>
      </c>
      <c r="B606" s="98">
        <v>0</v>
      </c>
      <c r="C606" s="98">
        <v>0</v>
      </c>
      <c r="D606" s="98">
        <v>289314.56</v>
      </c>
      <c r="E606" s="98"/>
      <c r="I606" s="95"/>
      <c r="J606" s="95"/>
    </row>
    <row r="607" spans="1:10" s="94" customFormat="1" ht="15.75" customHeight="1">
      <c r="A607" s="123" t="s">
        <v>443</v>
      </c>
      <c r="B607" s="98">
        <v>0</v>
      </c>
      <c r="C607" s="98">
        <v>0</v>
      </c>
      <c r="D607" s="98">
        <v>525486.46</v>
      </c>
      <c r="E607" s="98"/>
      <c r="I607" s="95"/>
      <c r="J607" s="95"/>
    </row>
    <row r="608" spans="1:10" s="94" customFormat="1" ht="15.75" customHeight="1" thickBot="1">
      <c r="A608" s="124" t="s">
        <v>444</v>
      </c>
      <c r="B608" s="91">
        <v>0</v>
      </c>
      <c r="C608" s="91">
        <v>0</v>
      </c>
      <c r="D608" s="91">
        <v>196218.65</v>
      </c>
      <c r="E608" s="91"/>
      <c r="I608" s="95"/>
      <c r="J608" s="95"/>
    </row>
    <row r="609" spans="1:8" ht="15.75" customHeight="1" thickBot="1">
      <c r="A609" s="101" t="s">
        <v>107</v>
      </c>
      <c r="B609" s="102">
        <f>SUM(B610:B616)</f>
        <v>900000</v>
      </c>
      <c r="C609" s="102">
        <f>SUM(C610:C616)</f>
        <v>6001000</v>
      </c>
      <c r="D609" s="102">
        <f>SUM(D610:D616)</f>
        <v>3236595.09</v>
      </c>
      <c r="E609" s="87">
        <f>SUM(D609/C609*100)</f>
        <v>53.93426245625729</v>
      </c>
      <c r="F609" s="11"/>
      <c r="G609" s="11"/>
      <c r="H609" s="11"/>
    </row>
    <row r="610" spans="1:10" s="94" customFormat="1" ht="15.75" customHeight="1">
      <c r="A610" s="105" t="s">
        <v>476</v>
      </c>
      <c r="B610" s="92">
        <v>0</v>
      </c>
      <c r="C610" s="92">
        <v>25000</v>
      </c>
      <c r="D610" s="92">
        <v>0</v>
      </c>
      <c r="E610" s="99"/>
      <c r="I610" s="95"/>
      <c r="J610" s="95"/>
    </row>
    <row r="611" spans="1:10" s="94" customFormat="1" ht="15.75" customHeight="1">
      <c r="A611" s="105" t="s">
        <v>714</v>
      </c>
      <c r="B611" s="92">
        <v>400000</v>
      </c>
      <c r="C611" s="92">
        <v>400000</v>
      </c>
      <c r="D611" s="92">
        <v>0</v>
      </c>
      <c r="E611" s="99"/>
      <c r="I611" s="95"/>
      <c r="J611" s="95"/>
    </row>
    <row r="612" spans="1:10" s="94" customFormat="1" ht="15.75" customHeight="1">
      <c r="A612" s="105" t="s">
        <v>713</v>
      </c>
      <c r="B612" s="92">
        <v>0</v>
      </c>
      <c r="C612" s="92">
        <v>4303000</v>
      </c>
      <c r="D612" s="92">
        <v>2755026</v>
      </c>
      <c r="E612" s="99"/>
      <c r="I612" s="95"/>
      <c r="J612" s="95"/>
    </row>
    <row r="613" spans="1:10" s="94" customFormat="1" ht="15.75" customHeight="1">
      <c r="A613" s="105" t="s">
        <v>477</v>
      </c>
      <c r="B613" s="92">
        <v>200000</v>
      </c>
      <c r="C613" s="92">
        <v>200000</v>
      </c>
      <c r="D613" s="92">
        <v>180616</v>
      </c>
      <c r="E613" s="99"/>
      <c r="I613" s="95"/>
      <c r="J613" s="95"/>
    </row>
    <row r="614" spans="1:10" s="94" customFormat="1" ht="15.75" customHeight="1">
      <c r="A614" s="105" t="s">
        <v>478</v>
      </c>
      <c r="B614" s="92">
        <v>100000</v>
      </c>
      <c r="C614" s="92">
        <v>100000</v>
      </c>
      <c r="D614" s="92">
        <v>0</v>
      </c>
      <c r="E614" s="99"/>
      <c r="I614" s="95"/>
      <c r="J614" s="95"/>
    </row>
    <row r="615" spans="1:10" s="94" customFormat="1" ht="15.75" customHeight="1">
      <c r="A615" s="105" t="s">
        <v>479</v>
      </c>
      <c r="B615" s="92">
        <v>200000</v>
      </c>
      <c r="C615" s="92">
        <v>200000</v>
      </c>
      <c r="D615" s="92">
        <v>300953.09</v>
      </c>
      <c r="E615" s="99"/>
      <c r="I615" s="95"/>
      <c r="J615" s="95"/>
    </row>
    <row r="616" spans="1:10" s="94" customFormat="1" ht="15.75" customHeight="1" thickBot="1">
      <c r="A616" s="106" t="s">
        <v>480</v>
      </c>
      <c r="B616" s="107">
        <v>0</v>
      </c>
      <c r="C616" s="107">
        <v>773000</v>
      </c>
      <c r="D616" s="107">
        <v>0</v>
      </c>
      <c r="E616" s="93"/>
      <c r="I616" s="95"/>
      <c r="J616" s="95"/>
    </row>
    <row r="617" spans="1:8" ht="15.75" customHeight="1" thickBot="1">
      <c r="A617" s="101" t="s">
        <v>42</v>
      </c>
      <c r="B617" s="102">
        <f>SUM(B618:B622)</f>
        <v>3522000</v>
      </c>
      <c r="C617" s="102">
        <f>SUM(C618:C622)</f>
        <v>3822000</v>
      </c>
      <c r="D617" s="102">
        <f>SUM(D618:D622)</f>
        <v>3777351.0900000003</v>
      </c>
      <c r="E617" s="87">
        <f>SUM(D617/C617*100)</f>
        <v>98.83179199372057</v>
      </c>
      <c r="F617" s="11"/>
      <c r="G617" s="11"/>
      <c r="H617" s="11"/>
    </row>
    <row r="618" spans="1:10" s="94" customFormat="1" ht="15.75" customHeight="1">
      <c r="A618" s="105" t="s">
        <v>481</v>
      </c>
      <c r="B618" s="92">
        <v>3522000</v>
      </c>
      <c r="C618" s="92">
        <v>3822000</v>
      </c>
      <c r="D618" s="92">
        <v>3422518.93</v>
      </c>
      <c r="E618" s="99"/>
      <c r="I618" s="95"/>
      <c r="J618" s="95"/>
    </row>
    <row r="619" spans="1:10" s="94" customFormat="1" ht="15.75" customHeight="1">
      <c r="A619" s="97" t="s">
        <v>482</v>
      </c>
      <c r="B619" s="98">
        <v>0</v>
      </c>
      <c r="C619" s="98">
        <v>0</v>
      </c>
      <c r="D619" s="98">
        <v>69035.85</v>
      </c>
      <c r="E619" s="99"/>
      <c r="I619" s="95"/>
      <c r="J619" s="95"/>
    </row>
    <row r="620" spans="1:10" s="94" customFormat="1" ht="15.75" customHeight="1">
      <c r="A620" s="97" t="s">
        <v>483</v>
      </c>
      <c r="B620" s="98">
        <v>0</v>
      </c>
      <c r="C620" s="98">
        <v>0</v>
      </c>
      <c r="D620" s="98">
        <v>80750.95</v>
      </c>
      <c r="E620" s="99"/>
      <c r="I620" s="95"/>
      <c r="J620" s="95"/>
    </row>
    <row r="621" spans="1:10" s="94" customFormat="1" ht="15.75" customHeight="1">
      <c r="A621" s="97" t="s">
        <v>484</v>
      </c>
      <c r="B621" s="98">
        <v>0</v>
      </c>
      <c r="C621" s="98">
        <v>0</v>
      </c>
      <c r="D621" s="98">
        <v>138459.11</v>
      </c>
      <c r="E621" s="99"/>
      <c r="I621" s="95"/>
      <c r="J621" s="95"/>
    </row>
    <row r="622" spans="1:10" s="94" customFormat="1" ht="15.75" customHeight="1" thickBot="1">
      <c r="A622" s="90" t="s">
        <v>485</v>
      </c>
      <c r="B622" s="91">
        <v>0</v>
      </c>
      <c r="C622" s="91">
        <v>0</v>
      </c>
      <c r="D622" s="91">
        <v>66586.25</v>
      </c>
      <c r="E622" s="93"/>
      <c r="I622" s="95"/>
      <c r="J622" s="95"/>
    </row>
    <row r="623" spans="1:8" ht="15.75" customHeight="1" thickBot="1">
      <c r="A623" s="101" t="s">
        <v>126</v>
      </c>
      <c r="B623" s="102">
        <f>SUM(B624)</f>
        <v>60000</v>
      </c>
      <c r="C623" s="102">
        <f>SUM(C624)</f>
        <v>60000</v>
      </c>
      <c r="D623" s="102">
        <f>SUM(D624)</f>
        <v>0</v>
      </c>
      <c r="E623" s="87">
        <v>0</v>
      </c>
      <c r="F623" s="11"/>
      <c r="G623" s="11"/>
      <c r="H623" s="11"/>
    </row>
    <row r="624" spans="1:10" s="94" customFormat="1" ht="15.75" customHeight="1" thickBot="1">
      <c r="A624" s="106" t="s">
        <v>486</v>
      </c>
      <c r="B624" s="107">
        <v>60000</v>
      </c>
      <c r="C624" s="107">
        <v>60000</v>
      </c>
      <c r="D624" s="107">
        <v>0</v>
      </c>
      <c r="E624" s="93"/>
      <c r="I624" s="95"/>
      <c r="J624" s="95"/>
    </row>
    <row r="625" spans="1:8" ht="15.75" customHeight="1" thickBot="1">
      <c r="A625" s="101" t="s">
        <v>70</v>
      </c>
      <c r="B625" s="102">
        <f>SUM(B626:B627)</f>
        <v>190000</v>
      </c>
      <c r="C625" s="102">
        <f>SUM(C626:C627)</f>
        <v>190000</v>
      </c>
      <c r="D625" s="102">
        <f>SUM(D626:D627)</f>
        <v>160000</v>
      </c>
      <c r="E625" s="87">
        <f>SUM(D625/C625*100)</f>
        <v>84.21052631578947</v>
      </c>
      <c r="F625" s="11"/>
      <c r="G625" s="11"/>
      <c r="H625" s="11"/>
    </row>
    <row r="626" spans="1:10" s="94" customFormat="1" ht="15.75" customHeight="1">
      <c r="A626" s="105" t="s">
        <v>487</v>
      </c>
      <c r="B626" s="92">
        <v>30000</v>
      </c>
      <c r="C626" s="92">
        <v>30000</v>
      </c>
      <c r="D626" s="92">
        <v>0</v>
      </c>
      <c r="E626" s="99"/>
      <c r="I626" s="95"/>
      <c r="J626" s="95"/>
    </row>
    <row r="627" spans="1:10" s="94" customFormat="1" ht="15.75" customHeight="1" thickBot="1">
      <c r="A627" s="90" t="s">
        <v>488</v>
      </c>
      <c r="B627" s="91">
        <v>160000</v>
      </c>
      <c r="C627" s="91">
        <v>160000</v>
      </c>
      <c r="D627" s="91">
        <v>160000</v>
      </c>
      <c r="E627" s="93"/>
      <c r="I627" s="95"/>
      <c r="J627" s="95"/>
    </row>
    <row r="628" spans="1:8" ht="15.75" customHeight="1" thickBot="1">
      <c r="A628" s="101" t="s">
        <v>71</v>
      </c>
      <c r="B628" s="102">
        <f>SUM(B629)</f>
        <v>10000</v>
      </c>
      <c r="C628" s="102">
        <f>SUM(C629)</f>
        <v>10000</v>
      </c>
      <c r="D628" s="102">
        <f>SUM(D629)</f>
        <v>0</v>
      </c>
      <c r="E628" s="87">
        <f>SUM(D628/C628*100)</f>
        <v>0</v>
      </c>
      <c r="F628" s="11"/>
      <c r="G628" s="11"/>
      <c r="H628" s="11"/>
    </row>
    <row r="629" spans="1:10" s="94" customFormat="1" ht="15.75" customHeight="1" thickBot="1">
      <c r="A629" s="106" t="s">
        <v>489</v>
      </c>
      <c r="B629" s="107">
        <v>10000</v>
      </c>
      <c r="C629" s="107">
        <v>10000</v>
      </c>
      <c r="D629" s="107">
        <v>0</v>
      </c>
      <c r="E629" s="93"/>
      <c r="I629" s="95"/>
      <c r="J629" s="95"/>
    </row>
    <row r="630" spans="1:8" ht="15.75" customHeight="1" thickBot="1">
      <c r="A630" s="101" t="s">
        <v>72</v>
      </c>
      <c r="B630" s="102">
        <f>SUM(B631)</f>
        <v>10000</v>
      </c>
      <c r="C630" s="102">
        <f>SUM(C631)</f>
        <v>10000</v>
      </c>
      <c r="D630" s="102">
        <f>SUM(D631)</f>
        <v>0</v>
      </c>
      <c r="E630" s="87">
        <f>SUM(D630/C630*100)</f>
        <v>0</v>
      </c>
      <c r="F630" s="11"/>
      <c r="G630" s="11"/>
      <c r="H630" s="11"/>
    </row>
    <row r="631" spans="1:10" s="94" customFormat="1" ht="15.75" customHeight="1" thickBot="1">
      <c r="A631" s="106" t="s">
        <v>490</v>
      </c>
      <c r="B631" s="107">
        <v>10000</v>
      </c>
      <c r="C631" s="107">
        <v>10000</v>
      </c>
      <c r="D631" s="107">
        <v>0</v>
      </c>
      <c r="E631" s="93"/>
      <c r="I631" s="95"/>
      <c r="J631" s="95"/>
    </row>
    <row r="632" spans="1:8" ht="15.75" customHeight="1" thickBot="1">
      <c r="A632" s="101" t="s">
        <v>73</v>
      </c>
      <c r="B632" s="102">
        <f>SUM(B633:B647)</f>
        <v>7546000</v>
      </c>
      <c r="C632" s="102">
        <f>SUM(C633:C647)</f>
        <v>9442215</v>
      </c>
      <c r="D632" s="102">
        <f>SUM(D633:D647)</f>
        <v>6918932.119999999</v>
      </c>
      <c r="E632" s="87">
        <f>SUM(D632/C632*100)</f>
        <v>73.27657885358467</v>
      </c>
      <c r="F632" s="11"/>
      <c r="G632" s="11"/>
      <c r="H632" s="11"/>
    </row>
    <row r="633" spans="1:10" s="94" customFormat="1" ht="15.75" customHeight="1">
      <c r="A633" s="105" t="s">
        <v>491</v>
      </c>
      <c r="B633" s="92">
        <v>0</v>
      </c>
      <c r="C633" s="92">
        <v>141000</v>
      </c>
      <c r="D633" s="92">
        <v>140800</v>
      </c>
      <c r="E633" s="99"/>
      <c r="I633" s="95"/>
      <c r="J633" s="95"/>
    </row>
    <row r="634" spans="1:10" s="94" customFormat="1" ht="15.75" customHeight="1">
      <c r="A634" s="97" t="s">
        <v>716</v>
      </c>
      <c r="B634" s="98">
        <v>0</v>
      </c>
      <c r="C634" s="98">
        <v>57000</v>
      </c>
      <c r="D634" s="98">
        <v>56991</v>
      </c>
      <c r="E634" s="99"/>
      <c r="I634" s="95"/>
      <c r="J634" s="95"/>
    </row>
    <row r="635" spans="1:10" s="94" customFormat="1" ht="15.75" customHeight="1">
      <c r="A635" s="97" t="s">
        <v>715</v>
      </c>
      <c r="B635" s="98">
        <v>0</v>
      </c>
      <c r="C635" s="98">
        <v>23000</v>
      </c>
      <c r="D635" s="98">
        <v>22990</v>
      </c>
      <c r="E635" s="99"/>
      <c r="I635" s="95"/>
      <c r="J635" s="95"/>
    </row>
    <row r="636" spans="1:10" s="94" customFormat="1" ht="15.75" customHeight="1">
      <c r="A636" s="97" t="s">
        <v>717</v>
      </c>
      <c r="B636" s="98">
        <v>0</v>
      </c>
      <c r="C636" s="98">
        <v>18000</v>
      </c>
      <c r="D636" s="98">
        <v>17545</v>
      </c>
      <c r="E636" s="99"/>
      <c r="I636" s="95"/>
      <c r="J636" s="95"/>
    </row>
    <row r="637" spans="1:10" s="94" customFormat="1" ht="15.75" customHeight="1">
      <c r="A637" s="97" t="s">
        <v>494</v>
      </c>
      <c r="B637" s="98">
        <v>500000</v>
      </c>
      <c r="C637" s="98">
        <v>798215</v>
      </c>
      <c r="D637" s="98">
        <v>832808.59</v>
      </c>
      <c r="E637" s="99"/>
      <c r="I637" s="95"/>
      <c r="J637" s="95"/>
    </row>
    <row r="638" spans="1:10" s="94" customFormat="1" ht="15.75" customHeight="1">
      <c r="A638" s="97" t="s">
        <v>495</v>
      </c>
      <c r="B638" s="98">
        <v>0</v>
      </c>
      <c r="C638" s="98">
        <v>50000</v>
      </c>
      <c r="D638" s="98">
        <v>25000</v>
      </c>
      <c r="E638" s="99"/>
      <c r="I638" s="95"/>
      <c r="J638" s="95"/>
    </row>
    <row r="639" spans="1:10" s="94" customFormat="1" ht="15.75" customHeight="1">
      <c r="A639" s="97" t="s">
        <v>496</v>
      </c>
      <c r="B639" s="98">
        <v>0</v>
      </c>
      <c r="C639" s="98">
        <v>330000</v>
      </c>
      <c r="D639" s="98">
        <v>169589</v>
      </c>
      <c r="E639" s="99"/>
      <c r="I639" s="95"/>
      <c r="J639" s="95"/>
    </row>
    <row r="640" spans="1:10" s="94" customFormat="1" ht="15.75" customHeight="1">
      <c r="A640" s="97" t="s">
        <v>497</v>
      </c>
      <c r="B640" s="98">
        <v>0</v>
      </c>
      <c r="C640" s="98">
        <v>230000</v>
      </c>
      <c r="D640" s="98">
        <v>125311</v>
      </c>
      <c r="E640" s="99"/>
      <c r="I640" s="95"/>
      <c r="J640" s="95"/>
    </row>
    <row r="641" spans="1:10" s="94" customFormat="1" ht="15.75" customHeight="1">
      <c r="A641" s="97" t="s">
        <v>498</v>
      </c>
      <c r="B641" s="98">
        <v>0</v>
      </c>
      <c r="C641" s="98">
        <v>169000</v>
      </c>
      <c r="D641" s="98">
        <v>153871.8</v>
      </c>
      <c r="E641" s="99"/>
      <c r="I641" s="95"/>
      <c r="J641" s="95"/>
    </row>
    <row r="642" spans="1:10" s="94" customFormat="1" ht="15.75" customHeight="1">
      <c r="A642" s="97" t="s">
        <v>499</v>
      </c>
      <c r="B642" s="98">
        <v>0</v>
      </c>
      <c r="C642" s="98">
        <v>543400</v>
      </c>
      <c r="D642" s="98">
        <v>447678.68</v>
      </c>
      <c r="E642" s="99"/>
      <c r="I642" s="95"/>
      <c r="J642" s="95"/>
    </row>
    <row r="643" spans="1:10" s="94" customFormat="1" ht="15.75" customHeight="1">
      <c r="A643" s="97" t="s">
        <v>500</v>
      </c>
      <c r="B643" s="98">
        <v>2000000</v>
      </c>
      <c r="C643" s="98">
        <v>2000000</v>
      </c>
      <c r="D643" s="98">
        <v>36300</v>
      </c>
      <c r="E643" s="99"/>
      <c r="I643" s="95"/>
      <c r="J643" s="95"/>
    </row>
    <row r="644" spans="1:10" s="94" customFormat="1" ht="15.75" customHeight="1">
      <c r="A644" s="97" t="s">
        <v>501</v>
      </c>
      <c r="B644" s="98">
        <v>0</v>
      </c>
      <c r="C644" s="98">
        <v>16600</v>
      </c>
      <c r="D644" s="98">
        <v>16552.8</v>
      </c>
      <c r="E644" s="99"/>
      <c r="I644" s="95"/>
      <c r="J644" s="95"/>
    </row>
    <row r="645" spans="1:10" s="94" customFormat="1" ht="15.75" customHeight="1">
      <c r="A645" s="97" t="s">
        <v>502</v>
      </c>
      <c r="B645" s="98">
        <v>0</v>
      </c>
      <c r="C645" s="98">
        <v>60000</v>
      </c>
      <c r="D645" s="98">
        <v>16189</v>
      </c>
      <c r="E645" s="99"/>
      <c r="I645" s="95"/>
      <c r="J645" s="95"/>
    </row>
    <row r="646" spans="1:10" s="94" customFormat="1" ht="15.75" customHeight="1">
      <c r="A646" s="97" t="s">
        <v>492</v>
      </c>
      <c r="B646" s="98">
        <v>61000</v>
      </c>
      <c r="C646" s="98">
        <v>121000</v>
      </c>
      <c r="D646" s="98">
        <v>110321.45</v>
      </c>
      <c r="E646" s="99"/>
      <c r="I646" s="95"/>
      <c r="J646" s="95"/>
    </row>
    <row r="647" spans="1:10" s="94" customFormat="1" ht="15.75" customHeight="1" thickBot="1">
      <c r="A647" s="90" t="s">
        <v>493</v>
      </c>
      <c r="B647" s="91">
        <v>4985000</v>
      </c>
      <c r="C647" s="91">
        <v>4885000</v>
      </c>
      <c r="D647" s="91">
        <v>4746983.8</v>
      </c>
      <c r="E647" s="93"/>
      <c r="I647" s="95"/>
      <c r="J647" s="95"/>
    </row>
    <row r="648" spans="1:10" s="94" customFormat="1" ht="15.75" customHeight="1" thickBot="1">
      <c r="A648" s="101" t="s">
        <v>165</v>
      </c>
      <c r="B648" s="102">
        <f>SUM(B649)</f>
        <v>0</v>
      </c>
      <c r="C648" s="102">
        <f>SUM(C649)</f>
        <v>4000</v>
      </c>
      <c r="D648" s="102">
        <f>SUM(D649)</f>
        <v>4000</v>
      </c>
      <c r="E648" s="87">
        <f>SUM(D648/C648*100)</f>
        <v>100</v>
      </c>
      <c r="F648" s="11"/>
      <c r="G648" s="11"/>
      <c r="H648" s="11"/>
      <c r="I648" s="95"/>
      <c r="J648" s="95"/>
    </row>
    <row r="649" spans="1:10" s="94" customFormat="1" ht="15.75" customHeight="1" thickBot="1">
      <c r="A649" s="106" t="s">
        <v>503</v>
      </c>
      <c r="B649" s="107">
        <v>0</v>
      </c>
      <c r="C649" s="107">
        <v>4000</v>
      </c>
      <c r="D649" s="107">
        <v>4000</v>
      </c>
      <c r="E649" s="93"/>
      <c r="I649" s="95"/>
      <c r="J649" s="95"/>
    </row>
    <row r="650" spans="1:8" ht="15.75" customHeight="1" thickBot="1">
      <c r="A650" s="101" t="s">
        <v>94</v>
      </c>
      <c r="B650" s="102">
        <f>SUM(B651:B653)</f>
        <v>20000</v>
      </c>
      <c r="C650" s="102">
        <f>SUM(C651:C653)</f>
        <v>67000</v>
      </c>
      <c r="D650" s="102">
        <f>SUM(D651:D653)</f>
        <v>59500</v>
      </c>
      <c r="E650" s="87">
        <f>SUM(D650/C650*100)</f>
        <v>88.80597014925374</v>
      </c>
      <c r="F650" s="11"/>
      <c r="G650" s="11"/>
      <c r="H650" s="11"/>
    </row>
    <row r="651" spans="1:10" s="94" customFormat="1" ht="15.75" customHeight="1">
      <c r="A651" s="105" t="s">
        <v>504</v>
      </c>
      <c r="B651" s="92">
        <v>20000</v>
      </c>
      <c r="C651" s="92">
        <v>20000</v>
      </c>
      <c r="D651" s="92">
        <v>12500</v>
      </c>
      <c r="E651" s="99"/>
      <c r="I651" s="95"/>
      <c r="J651" s="95"/>
    </row>
    <row r="652" spans="1:10" s="94" customFormat="1" ht="15.75" customHeight="1">
      <c r="A652" s="97" t="s">
        <v>505</v>
      </c>
      <c r="B652" s="98">
        <v>0</v>
      </c>
      <c r="C652" s="98">
        <v>42000</v>
      </c>
      <c r="D652" s="98">
        <v>42000</v>
      </c>
      <c r="E652" s="99"/>
      <c r="I652" s="95"/>
      <c r="J652" s="95"/>
    </row>
    <row r="653" spans="1:10" s="94" customFormat="1" ht="15.75" customHeight="1" thickBot="1">
      <c r="A653" s="90" t="s">
        <v>506</v>
      </c>
      <c r="B653" s="91">
        <v>0</v>
      </c>
      <c r="C653" s="91">
        <v>5000</v>
      </c>
      <c r="D653" s="91">
        <v>5000</v>
      </c>
      <c r="E653" s="93"/>
      <c r="I653" s="95"/>
      <c r="J653" s="95"/>
    </row>
    <row r="654" spans="1:8" ht="15.75" customHeight="1" thickBot="1">
      <c r="A654" s="101" t="s">
        <v>74</v>
      </c>
      <c r="B654" s="102">
        <f>SUM(B655)</f>
        <v>10000</v>
      </c>
      <c r="C654" s="102">
        <f>SUM(C655)</f>
        <v>10000</v>
      </c>
      <c r="D654" s="102">
        <f>SUM(D655)</f>
        <v>0</v>
      </c>
      <c r="E654" s="87">
        <f>SUM(D654/C654*100)</f>
        <v>0</v>
      </c>
      <c r="F654" s="11"/>
      <c r="G654" s="11"/>
      <c r="H654" s="11"/>
    </row>
    <row r="655" spans="1:10" s="94" customFormat="1" ht="15.75" customHeight="1" thickBot="1">
      <c r="A655" s="106" t="s">
        <v>507</v>
      </c>
      <c r="B655" s="107">
        <v>10000</v>
      </c>
      <c r="C655" s="107">
        <v>10000</v>
      </c>
      <c r="D655" s="107">
        <v>0</v>
      </c>
      <c r="E655" s="93"/>
      <c r="I655" s="95"/>
      <c r="J655" s="95"/>
    </row>
    <row r="656" spans="1:8" ht="15.75" customHeight="1" thickBot="1">
      <c r="A656" s="101" t="s">
        <v>166</v>
      </c>
      <c r="B656" s="102">
        <f>SUM(B657)</f>
        <v>0</v>
      </c>
      <c r="C656" s="102">
        <f>SUM(C657)</f>
        <v>3000</v>
      </c>
      <c r="D656" s="102">
        <f>SUM(D657)</f>
        <v>3000</v>
      </c>
      <c r="E656" s="87">
        <f>SUM(D656/C656*100)</f>
        <v>100</v>
      </c>
      <c r="F656" s="11"/>
      <c r="G656" s="11"/>
      <c r="H656" s="11"/>
    </row>
    <row r="657" spans="1:10" s="94" customFormat="1" ht="15.75" customHeight="1" thickBot="1">
      <c r="A657" s="106" t="s">
        <v>508</v>
      </c>
      <c r="B657" s="107">
        <v>0</v>
      </c>
      <c r="C657" s="107">
        <v>3000</v>
      </c>
      <c r="D657" s="107">
        <v>3000</v>
      </c>
      <c r="E657" s="93"/>
      <c r="I657" s="95"/>
      <c r="J657" s="95"/>
    </row>
    <row r="658" spans="1:8" ht="15.75" customHeight="1" thickBot="1">
      <c r="A658" s="101" t="s">
        <v>138</v>
      </c>
      <c r="B658" s="102">
        <f>SUM(B659)</f>
        <v>40000</v>
      </c>
      <c r="C658" s="102">
        <f>SUM(C659)</f>
        <v>40000</v>
      </c>
      <c r="D658" s="102">
        <f>SUM(D659)</f>
        <v>40000</v>
      </c>
      <c r="E658" s="87">
        <f>SUM(D658/C658*100)</f>
        <v>100</v>
      </c>
      <c r="F658" s="11"/>
      <c r="G658" s="11"/>
      <c r="H658" s="11"/>
    </row>
    <row r="659" spans="1:10" s="94" customFormat="1" ht="15.75" customHeight="1" thickBot="1">
      <c r="A659" s="106" t="s">
        <v>509</v>
      </c>
      <c r="B659" s="107">
        <v>40000</v>
      </c>
      <c r="C659" s="107">
        <v>40000</v>
      </c>
      <c r="D659" s="107">
        <v>40000</v>
      </c>
      <c r="E659" s="93"/>
      <c r="I659" s="95"/>
      <c r="J659" s="95"/>
    </row>
    <row r="660" spans="1:8" ht="15.75" customHeight="1" thickBot="1">
      <c r="A660" s="101" t="s">
        <v>510</v>
      </c>
      <c r="B660" s="102">
        <f>SUM(B661:B663)</f>
        <v>365000</v>
      </c>
      <c r="C660" s="102">
        <f>SUM(C661:C663)</f>
        <v>365000</v>
      </c>
      <c r="D660" s="102">
        <f>SUM(D661:D663)</f>
        <v>350000</v>
      </c>
      <c r="E660" s="87">
        <f>SUM(D660/C660*100)</f>
        <v>95.8904109589041</v>
      </c>
      <c r="F660" s="11"/>
      <c r="G660" s="11"/>
      <c r="H660" s="11"/>
    </row>
    <row r="661" spans="1:10" s="94" customFormat="1" ht="15.75" customHeight="1">
      <c r="A661" s="105" t="s">
        <v>511</v>
      </c>
      <c r="B661" s="92">
        <v>15000</v>
      </c>
      <c r="C661" s="92">
        <v>15000</v>
      </c>
      <c r="D661" s="92">
        <v>0</v>
      </c>
      <c r="E661" s="99"/>
      <c r="I661" s="95"/>
      <c r="J661" s="95"/>
    </row>
    <row r="662" spans="1:10" s="94" customFormat="1" ht="15.75" customHeight="1">
      <c r="A662" s="97" t="s">
        <v>512</v>
      </c>
      <c r="B662" s="98">
        <v>100000</v>
      </c>
      <c r="C662" s="98">
        <v>100000</v>
      </c>
      <c r="D662" s="98">
        <v>100000</v>
      </c>
      <c r="E662" s="99"/>
      <c r="I662" s="95"/>
      <c r="J662" s="95"/>
    </row>
    <row r="663" spans="1:10" s="94" customFormat="1" ht="15.75" customHeight="1" thickBot="1">
      <c r="A663" s="90" t="s">
        <v>513</v>
      </c>
      <c r="B663" s="91">
        <v>250000</v>
      </c>
      <c r="C663" s="91">
        <v>250000</v>
      </c>
      <c r="D663" s="91">
        <v>250000</v>
      </c>
      <c r="E663" s="93"/>
      <c r="I663" s="95"/>
      <c r="J663" s="95"/>
    </row>
    <row r="664" spans="1:8" ht="15.75" customHeight="1" thickBot="1">
      <c r="A664" s="101" t="s">
        <v>143</v>
      </c>
      <c r="B664" s="102">
        <f>SUM(B665)</f>
        <v>30000</v>
      </c>
      <c r="C664" s="102">
        <f>SUM(C665)</f>
        <v>30000</v>
      </c>
      <c r="D664" s="102">
        <f>SUM(D665)</f>
        <v>30000</v>
      </c>
      <c r="E664" s="87">
        <f>SUM(D664/C664*100)</f>
        <v>100</v>
      </c>
      <c r="F664" s="11"/>
      <c r="G664" s="11"/>
      <c r="H664" s="11"/>
    </row>
    <row r="665" spans="1:10" s="94" customFormat="1" ht="15.75" customHeight="1" thickBot="1">
      <c r="A665" s="106" t="s">
        <v>514</v>
      </c>
      <c r="B665" s="107">
        <v>30000</v>
      </c>
      <c r="C665" s="107">
        <v>30000</v>
      </c>
      <c r="D665" s="107">
        <v>30000</v>
      </c>
      <c r="E665" s="93"/>
      <c r="I665" s="95"/>
      <c r="J665" s="95"/>
    </row>
    <row r="666" spans="1:8" ht="15.75" customHeight="1" thickBot="1">
      <c r="A666" s="101" t="s">
        <v>144</v>
      </c>
      <c r="B666" s="102">
        <f>SUM(B667:B669)</f>
        <v>4778000</v>
      </c>
      <c r="C666" s="102">
        <f>SUM(C667:C669)</f>
        <v>3967431</v>
      </c>
      <c r="D666" s="102">
        <f>SUM(D667:D669)</f>
        <v>3967431</v>
      </c>
      <c r="E666" s="87">
        <f>SUM(D666/C666*100)</f>
        <v>100</v>
      </c>
      <c r="F666" s="11"/>
      <c r="G666" s="11"/>
      <c r="H666" s="11"/>
    </row>
    <row r="667" spans="1:10" s="94" customFormat="1" ht="15.75" customHeight="1">
      <c r="A667" s="105" t="s">
        <v>515</v>
      </c>
      <c r="B667" s="92">
        <v>410000</v>
      </c>
      <c r="C667" s="92">
        <v>410000</v>
      </c>
      <c r="D667" s="92">
        <v>410000</v>
      </c>
      <c r="E667" s="99"/>
      <c r="I667" s="95"/>
      <c r="J667" s="95"/>
    </row>
    <row r="668" spans="1:10" s="94" customFormat="1" ht="15.75" customHeight="1">
      <c r="A668" s="90" t="s">
        <v>516</v>
      </c>
      <c r="B668" s="91">
        <v>4368000</v>
      </c>
      <c r="C668" s="91">
        <v>3029431</v>
      </c>
      <c r="D668" s="91">
        <v>3029431</v>
      </c>
      <c r="E668" s="100"/>
      <c r="I668" s="95"/>
      <c r="J668" s="95"/>
    </row>
    <row r="669" spans="1:10" s="94" customFormat="1" ht="15.75" customHeight="1" thickBot="1">
      <c r="A669" s="90" t="s">
        <v>718</v>
      </c>
      <c r="B669" s="91">
        <v>0</v>
      </c>
      <c r="C669" s="91">
        <v>528000</v>
      </c>
      <c r="D669" s="91">
        <v>528000</v>
      </c>
      <c r="E669" s="93"/>
      <c r="I669" s="95"/>
      <c r="J669" s="95"/>
    </row>
    <row r="670" spans="1:8" ht="15.75" customHeight="1" thickBot="1">
      <c r="A670" s="111" t="s">
        <v>105</v>
      </c>
      <c r="B670" s="112">
        <f>SUM(B671)</f>
        <v>750000</v>
      </c>
      <c r="C670" s="112">
        <f>SUM(C671)</f>
        <v>750000</v>
      </c>
      <c r="D670" s="112">
        <f>SUM(D671)</f>
        <v>750000</v>
      </c>
      <c r="E670" s="113">
        <f>SUM(D670/C670*100)</f>
        <v>100</v>
      </c>
      <c r="F670" s="11"/>
      <c r="G670" s="11"/>
      <c r="H670" s="11"/>
    </row>
    <row r="671" spans="1:10" s="266" customFormat="1" ht="15.75" customHeight="1" thickBot="1">
      <c r="A671" s="268" t="s">
        <v>517</v>
      </c>
      <c r="B671" s="129">
        <v>750000</v>
      </c>
      <c r="C671" s="269">
        <v>750000</v>
      </c>
      <c r="D671" s="129">
        <v>750000</v>
      </c>
      <c r="E671" s="270"/>
      <c r="I671" s="24"/>
      <c r="J671" s="267"/>
    </row>
    <row r="672" spans="1:8" ht="15.75" customHeight="1" thickBot="1">
      <c r="A672" s="126" t="s">
        <v>127</v>
      </c>
      <c r="B672" s="127">
        <f>SUM(B673)</f>
        <v>80000</v>
      </c>
      <c r="C672" s="127">
        <f>SUM(C673)</f>
        <v>80000</v>
      </c>
      <c r="D672" s="127">
        <f>SUM(D673)</f>
        <v>80000</v>
      </c>
      <c r="E672" s="128">
        <f>SUM(D672/C672*100)</f>
        <v>100</v>
      </c>
      <c r="F672" s="11"/>
      <c r="G672" s="11"/>
      <c r="H672" s="11"/>
    </row>
    <row r="673" spans="1:10" s="94" customFormat="1" ht="15.75" customHeight="1" thickBot="1">
      <c r="A673" s="106" t="s">
        <v>518</v>
      </c>
      <c r="B673" s="107">
        <v>80000</v>
      </c>
      <c r="C673" s="107">
        <v>80000</v>
      </c>
      <c r="D673" s="107">
        <v>80000</v>
      </c>
      <c r="E673" s="93"/>
      <c r="I673" s="247"/>
      <c r="J673" s="95"/>
    </row>
    <row r="674" spans="1:8" ht="15.75" thickBot="1">
      <c r="A674" s="101" t="s">
        <v>153</v>
      </c>
      <c r="B674" s="102">
        <f>SUM(B675:B677)</f>
        <v>102000</v>
      </c>
      <c r="C674" s="102">
        <f>SUM(C675:C677)</f>
        <v>332000</v>
      </c>
      <c r="D674" s="102">
        <f>SUM(D675:D677)</f>
        <v>308914.52</v>
      </c>
      <c r="E674" s="87">
        <f>SUM(D674/C674*100)</f>
        <v>93.0465421686747</v>
      </c>
      <c r="F674" s="11"/>
      <c r="G674" s="11"/>
      <c r="H674" s="11"/>
    </row>
    <row r="675" spans="1:10" s="94" customFormat="1" ht="15.75" customHeight="1">
      <c r="A675" s="105" t="s">
        <v>519</v>
      </c>
      <c r="B675" s="92">
        <v>102000</v>
      </c>
      <c r="C675" s="92">
        <v>112000</v>
      </c>
      <c r="D675" s="92">
        <v>108914.52</v>
      </c>
      <c r="E675" s="99"/>
      <c r="I675" s="247"/>
      <c r="J675" s="95"/>
    </row>
    <row r="676" spans="1:10" s="94" customFormat="1" ht="15.75" customHeight="1">
      <c r="A676" s="97" t="s">
        <v>520</v>
      </c>
      <c r="B676" s="98">
        <v>0</v>
      </c>
      <c r="C676" s="98">
        <v>200000</v>
      </c>
      <c r="D676" s="98">
        <v>200000</v>
      </c>
      <c r="E676" s="99"/>
      <c r="I676" s="247"/>
      <c r="J676" s="95"/>
    </row>
    <row r="677" spans="1:10" s="94" customFormat="1" ht="15.75" customHeight="1" thickBot="1">
      <c r="A677" s="90" t="s">
        <v>521</v>
      </c>
      <c r="B677" s="91">
        <v>0</v>
      </c>
      <c r="C677" s="91">
        <v>20000</v>
      </c>
      <c r="D677" s="91">
        <v>0</v>
      </c>
      <c r="E677" s="93"/>
      <c r="I677" s="247"/>
      <c r="J677" s="95"/>
    </row>
    <row r="678" spans="1:8" ht="15.75" customHeight="1" thickBot="1">
      <c r="A678" s="101" t="s">
        <v>145</v>
      </c>
      <c r="B678" s="102">
        <f>SUM(B679:B681)</f>
        <v>210000</v>
      </c>
      <c r="C678" s="102">
        <f>SUM(C679:C681)</f>
        <v>229000</v>
      </c>
      <c r="D678" s="102">
        <f>SUM(D679:D681)</f>
        <v>20310</v>
      </c>
      <c r="E678" s="87">
        <f>SUM(D678/C678*100)</f>
        <v>8.868995633187774</v>
      </c>
      <c r="F678" s="11"/>
      <c r="G678" s="11"/>
      <c r="H678" s="11"/>
    </row>
    <row r="679" spans="1:10" s="94" customFormat="1" ht="15.75" customHeight="1">
      <c r="A679" s="105" t="s">
        <v>522</v>
      </c>
      <c r="B679" s="92">
        <v>200000</v>
      </c>
      <c r="C679" s="92">
        <v>200000</v>
      </c>
      <c r="D679" s="92">
        <v>0</v>
      </c>
      <c r="E679" s="99"/>
      <c r="I679" s="247"/>
      <c r="J679" s="95"/>
    </row>
    <row r="680" spans="1:10" s="94" customFormat="1" ht="15.75" customHeight="1">
      <c r="A680" s="97" t="s">
        <v>523</v>
      </c>
      <c r="B680" s="98">
        <v>10000</v>
      </c>
      <c r="C680" s="98">
        <v>10000</v>
      </c>
      <c r="D680" s="98">
        <v>1310</v>
      </c>
      <c r="E680" s="99"/>
      <c r="I680" s="247"/>
      <c r="J680" s="95"/>
    </row>
    <row r="681" spans="1:10" s="94" customFormat="1" ht="15.75" customHeight="1" thickBot="1">
      <c r="A681" s="90" t="s">
        <v>524</v>
      </c>
      <c r="B681" s="91">
        <v>0</v>
      </c>
      <c r="C681" s="91">
        <v>19000</v>
      </c>
      <c r="D681" s="91">
        <v>19000</v>
      </c>
      <c r="E681" s="93"/>
      <c r="I681" s="247"/>
      <c r="J681" s="95"/>
    </row>
    <row r="682" spans="1:8" ht="15.75" customHeight="1" thickBot="1">
      <c r="A682" s="101" t="s">
        <v>75</v>
      </c>
      <c r="B682" s="102">
        <f>SUM(B683)</f>
        <v>65000</v>
      </c>
      <c r="C682" s="102">
        <f>SUM(C683)</f>
        <v>82000</v>
      </c>
      <c r="D682" s="102">
        <f>SUM(D683)</f>
        <v>58245.04</v>
      </c>
      <c r="E682" s="87">
        <f>SUM(D682/C682*100)</f>
        <v>71.03053658536585</v>
      </c>
      <c r="F682" s="11"/>
      <c r="G682" s="11"/>
      <c r="H682" s="11"/>
    </row>
    <row r="683" spans="1:10" s="94" customFormat="1" ht="15.75" customHeight="1" thickBot="1">
      <c r="A683" s="106" t="s">
        <v>525</v>
      </c>
      <c r="B683" s="107">
        <v>65000</v>
      </c>
      <c r="C683" s="107">
        <v>82000</v>
      </c>
      <c r="D683" s="107">
        <v>58245.04</v>
      </c>
      <c r="E683" s="93"/>
      <c r="I683" s="95"/>
      <c r="J683" s="95"/>
    </row>
    <row r="684" spans="1:8" ht="15.75" customHeight="1" thickBot="1">
      <c r="A684" s="125" t="s">
        <v>526</v>
      </c>
      <c r="B684" s="102">
        <f>SUM(B685)</f>
        <v>0</v>
      </c>
      <c r="C684" s="102">
        <f>SUM(C685)</f>
        <v>100000</v>
      </c>
      <c r="D684" s="102">
        <f>SUM(D685)</f>
        <v>100000</v>
      </c>
      <c r="E684" s="87">
        <f>SUM(D684/C684*100)</f>
        <v>100</v>
      </c>
      <c r="F684" s="11"/>
      <c r="G684" s="11"/>
      <c r="H684" s="11"/>
    </row>
    <row r="685" spans="1:10" s="94" customFormat="1" ht="15.75" customHeight="1" thickBot="1">
      <c r="A685" s="105" t="s">
        <v>527</v>
      </c>
      <c r="B685" s="92">
        <v>0</v>
      </c>
      <c r="C685" s="92">
        <v>100000</v>
      </c>
      <c r="D685" s="92">
        <v>100000</v>
      </c>
      <c r="E685" s="99"/>
      <c r="I685" s="95"/>
      <c r="J685" s="95"/>
    </row>
    <row r="686" spans="1:10" s="94" customFormat="1" ht="15.75" customHeight="1" thickBot="1">
      <c r="A686" s="101" t="s">
        <v>76</v>
      </c>
      <c r="B686" s="102">
        <f>SUM(B687:B694)</f>
        <v>3381000</v>
      </c>
      <c r="C686" s="102">
        <f>SUM(C687:C694)</f>
        <v>3631159.49</v>
      </c>
      <c r="D686" s="102">
        <f>SUM(D687:D694)</f>
        <v>3317069.7199999997</v>
      </c>
      <c r="E686" s="87">
        <f>SUM(D686/C686*100)</f>
        <v>91.35015217962787</v>
      </c>
      <c r="F686" s="11"/>
      <c r="G686" s="11"/>
      <c r="H686" s="11"/>
      <c r="I686" s="95"/>
      <c r="J686" s="95"/>
    </row>
    <row r="687" spans="1:10" s="94" customFormat="1" ht="15.75" customHeight="1">
      <c r="A687" s="106" t="s">
        <v>528</v>
      </c>
      <c r="B687" s="107">
        <v>2718000</v>
      </c>
      <c r="C687" s="107">
        <v>2701261.2</v>
      </c>
      <c r="D687" s="107">
        <v>2678587.71</v>
      </c>
      <c r="E687" s="93"/>
      <c r="I687" s="95"/>
      <c r="J687" s="95"/>
    </row>
    <row r="688" spans="1:10" s="94" customFormat="1" ht="15.75" customHeight="1">
      <c r="A688" s="97" t="s">
        <v>529</v>
      </c>
      <c r="B688" s="98">
        <v>0</v>
      </c>
      <c r="C688" s="98">
        <v>16738.8</v>
      </c>
      <c r="D688" s="98">
        <v>16738.8</v>
      </c>
      <c r="E688" s="100"/>
      <c r="I688" s="95"/>
      <c r="J688" s="95"/>
    </row>
    <row r="689" spans="1:10" s="94" customFormat="1" ht="15.75" customHeight="1">
      <c r="A689" s="97" t="s">
        <v>719</v>
      </c>
      <c r="B689" s="98">
        <v>0</v>
      </c>
      <c r="C689" s="98">
        <v>20159.49</v>
      </c>
      <c r="D689" s="98">
        <v>20159.49</v>
      </c>
      <c r="E689" s="100"/>
      <c r="I689" s="95"/>
      <c r="J689" s="95"/>
    </row>
    <row r="690" spans="1:10" s="94" customFormat="1" ht="15.75" customHeight="1">
      <c r="A690" s="106" t="s">
        <v>530</v>
      </c>
      <c r="B690" s="107">
        <v>313000</v>
      </c>
      <c r="C690" s="107">
        <v>313000</v>
      </c>
      <c r="D690" s="107">
        <v>307454.72</v>
      </c>
      <c r="E690" s="93"/>
      <c r="I690" s="95"/>
      <c r="J690" s="95"/>
    </row>
    <row r="691" spans="1:10" s="94" customFormat="1" ht="15.75" customHeight="1">
      <c r="A691" s="97" t="s">
        <v>532</v>
      </c>
      <c r="B691" s="98">
        <v>0</v>
      </c>
      <c r="C691" s="98">
        <v>51000</v>
      </c>
      <c r="D691" s="98">
        <v>50820</v>
      </c>
      <c r="E691" s="100"/>
      <c r="I691" s="95"/>
      <c r="J691" s="95"/>
    </row>
    <row r="692" spans="1:10" s="94" customFormat="1" ht="15.75" customHeight="1">
      <c r="A692" s="97" t="s">
        <v>720</v>
      </c>
      <c r="B692" s="98">
        <v>350000</v>
      </c>
      <c r="C692" s="98">
        <v>350000</v>
      </c>
      <c r="D692" s="98">
        <v>0</v>
      </c>
      <c r="E692" s="100"/>
      <c r="I692" s="95"/>
      <c r="J692" s="95"/>
    </row>
    <row r="693" spans="1:10" s="94" customFormat="1" ht="15.75" customHeight="1">
      <c r="A693" s="97" t="s">
        <v>721</v>
      </c>
      <c r="B693" s="98">
        <v>0</v>
      </c>
      <c r="C693" s="98">
        <v>163000</v>
      </c>
      <c r="D693" s="98">
        <v>229511</v>
      </c>
      <c r="E693" s="100"/>
      <c r="I693" s="95"/>
      <c r="J693" s="95"/>
    </row>
    <row r="694" spans="1:10" s="94" customFormat="1" ht="15.75" customHeight="1" thickBot="1">
      <c r="A694" s="97" t="s">
        <v>531</v>
      </c>
      <c r="B694" s="98">
        <v>0</v>
      </c>
      <c r="C694" s="98">
        <v>16000</v>
      </c>
      <c r="D694" s="98">
        <v>13798</v>
      </c>
      <c r="E694" s="100"/>
      <c r="I694" s="95"/>
      <c r="J694" s="95"/>
    </row>
    <row r="695" spans="1:8" ht="15.75" customHeight="1" thickBot="1">
      <c r="A695" s="101" t="s">
        <v>118</v>
      </c>
      <c r="B695" s="102">
        <f>SUM(B696:B697)</f>
        <v>300000</v>
      </c>
      <c r="C695" s="102">
        <f>SUM(C696:C697)</f>
        <v>300000</v>
      </c>
      <c r="D695" s="102">
        <f>SUM(D696:D697)</f>
        <v>128836</v>
      </c>
      <c r="E695" s="87">
        <f>SUM(D695/C695*100)</f>
        <v>42.94533333333334</v>
      </c>
      <c r="F695" s="11"/>
      <c r="G695" s="11"/>
      <c r="H695" s="11"/>
    </row>
    <row r="696" spans="1:10" s="94" customFormat="1" ht="15.75" customHeight="1">
      <c r="A696" s="105" t="s">
        <v>533</v>
      </c>
      <c r="B696" s="92">
        <v>300000</v>
      </c>
      <c r="C696" s="92">
        <v>300000</v>
      </c>
      <c r="D696" s="92">
        <v>0</v>
      </c>
      <c r="E696" s="99"/>
      <c r="I696" s="95"/>
      <c r="J696" s="95"/>
    </row>
    <row r="697" spans="1:10" s="94" customFormat="1" ht="15.75" customHeight="1" thickBot="1">
      <c r="A697" s="90" t="s">
        <v>722</v>
      </c>
      <c r="B697" s="91">
        <v>0</v>
      </c>
      <c r="C697" s="91">
        <v>0</v>
      </c>
      <c r="D697" s="91">
        <v>128836</v>
      </c>
      <c r="E697" s="93"/>
      <c r="I697" s="95"/>
      <c r="J697" s="95"/>
    </row>
    <row r="698" spans="1:8" ht="15.75" customHeight="1" thickBot="1">
      <c r="A698" s="101" t="s">
        <v>77</v>
      </c>
      <c r="B698" s="102">
        <f>SUM(B699:B706)</f>
        <v>1410900</v>
      </c>
      <c r="C698" s="102">
        <f>SUM(C699:C706)</f>
        <v>2620360</v>
      </c>
      <c r="D698" s="102">
        <f>SUM(D699:D706)</f>
        <v>1977432.38</v>
      </c>
      <c r="E698" s="87">
        <f>SUM(D698/C698*100)</f>
        <v>75.46414920087315</v>
      </c>
      <c r="F698" s="11"/>
      <c r="G698" s="11"/>
      <c r="H698" s="11"/>
    </row>
    <row r="699" spans="1:5" ht="15.75" customHeight="1">
      <c r="A699" s="38" t="s">
        <v>534</v>
      </c>
      <c r="B699" s="39">
        <v>1290900</v>
      </c>
      <c r="C699" s="39">
        <v>1467360</v>
      </c>
      <c r="D699" s="39">
        <v>1056647.38</v>
      </c>
      <c r="E699" s="42"/>
    </row>
    <row r="700" spans="1:5" ht="15.75" customHeight="1">
      <c r="A700" s="9" t="s">
        <v>539</v>
      </c>
      <c r="B700" s="10">
        <v>0</v>
      </c>
      <c r="C700" s="10">
        <v>134000</v>
      </c>
      <c r="D700" s="10">
        <v>6655</v>
      </c>
      <c r="E700" s="42"/>
    </row>
    <row r="701" spans="1:5" ht="15.75" customHeight="1">
      <c r="A701" s="9" t="s">
        <v>540</v>
      </c>
      <c r="B701" s="10">
        <v>0</v>
      </c>
      <c r="C701" s="10">
        <v>683000</v>
      </c>
      <c r="D701" s="10">
        <v>674333</v>
      </c>
      <c r="E701" s="42"/>
    </row>
    <row r="702" spans="1:5" ht="15.75" customHeight="1">
      <c r="A702" s="9" t="s">
        <v>535</v>
      </c>
      <c r="B702" s="10">
        <v>30000</v>
      </c>
      <c r="C702" s="10">
        <v>66000</v>
      </c>
      <c r="D702" s="10">
        <v>46243</v>
      </c>
      <c r="E702" s="42"/>
    </row>
    <row r="703" spans="1:5" ht="15.75" customHeight="1">
      <c r="A703" s="9" t="s">
        <v>536</v>
      </c>
      <c r="B703" s="10">
        <v>30000</v>
      </c>
      <c r="C703" s="10">
        <v>80000</v>
      </c>
      <c r="D703" s="10">
        <v>66825</v>
      </c>
      <c r="E703" s="42"/>
    </row>
    <row r="704" spans="1:5" ht="15.75" customHeight="1">
      <c r="A704" s="9" t="s">
        <v>541</v>
      </c>
      <c r="B704" s="10">
        <v>0</v>
      </c>
      <c r="C704" s="10">
        <v>60000</v>
      </c>
      <c r="D704" s="10">
        <v>59221</v>
      </c>
      <c r="E704" s="42"/>
    </row>
    <row r="705" spans="1:5" ht="15.75" customHeight="1">
      <c r="A705" s="9" t="s">
        <v>537</v>
      </c>
      <c r="B705" s="10">
        <v>30000</v>
      </c>
      <c r="C705" s="10">
        <v>50000</v>
      </c>
      <c r="D705" s="10">
        <v>40366</v>
      </c>
      <c r="E705" s="42"/>
    </row>
    <row r="706" spans="1:5" ht="15.75" customHeight="1" thickBot="1">
      <c r="A706" s="43" t="s">
        <v>538</v>
      </c>
      <c r="B706" s="40">
        <v>30000</v>
      </c>
      <c r="C706" s="40">
        <v>80000</v>
      </c>
      <c r="D706" s="40">
        <v>27142</v>
      </c>
      <c r="E706" s="59"/>
    </row>
    <row r="707" spans="1:8" ht="15.75" customHeight="1" thickBot="1">
      <c r="A707" s="101" t="s">
        <v>78</v>
      </c>
      <c r="B707" s="102">
        <f>SUM(B708:B715)</f>
        <v>2300000</v>
      </c>
      <c r="C707" s="102">
        <f>SUM(C708:C715)</f>
        <v>2303462.99</v>
      </c>
      <c r="D707" s="102">
        <f>SUM(D708:D715)</f>
        <v>2088176</v>
      </c>
      <c r="E707" s="87">
        <f>SUM(D707/C707*100)</f>
        <v>90.65376822051739</v>
      </c>
      <c r="F707" s="11"/>
      <c r="G707" s="11"/>
      <c r="H707" s="11"/>
    </row>
    <row r="708" spans="1:10" s="94" customFormat="1" ht="15.75" customHeight="1">
      <c r="A708" s="105" t="s">
        <v>542</v>
      </c>
      <c r="B708" s="92">
        <v>1967000</v>
      </c>
      <c r="C708" s="92">
        <v>1956610.2</v>
      </c>
      <c r="D708" s="92">
        <v>1846463.21</v>
      </c>
      <c r="E708" s="99"/>
      <c r="I708" s="95"/>
      <c r="J708" s="95"/>
    </row>
    <row r="709" spans="1:10" s="94" customFormat="1" ht="15.75" customHeight="1">
      <c r="A709" s="97" t="s">
        <v>529</v>
      </c>
      <c r="B709" s="92">
        <v>0</v>
      </c>
      <c r="C709" s="92">
        <v>10389.8</v>
      </c>
      <c r="D709" s="92">
        <v>10389.8</v>
      </c>
      <c r="E709" s="99"/>
      <c r="I709" s="95"/>
      <c r="J709" s="95"/>
    </row>
    <row r="710" spans="1:10" s="94" customFormat="1" ht="15.75" customHeight="1">
      <c r="A710" s="97" t="s">
        <v>719</v>
      </c>
      <c r="B710" s="92">
        <v>0</v>
      </c>
      <c r="C710" s="92">
        <v>3462.99</v>
      </c>
      <c r="D710" s="92">
        <v>3462.99</v>
      </c>
      <c r="E710" s="99"/>
      <c r="I710" s="95"/>
      <c r="J710" s="95"/>
    </row>
    <row r="711" spans="1:10" s="94" customFormat="1" ht="15.75" customHeight="1">
      <c r="A711" s="97" t="s">
        <v>543</v>
      </c>
      <c r="B711" s="98">
        <v>59000</v>
      </c>
      <c r="C711" s="98">
        <v>59000</v>
      </c>
      <c r="D711" s="98">
        <v>56040</v>
      </c>
      <c r="E711" s="99"/>
      <c r="I711" s="95"/>
      <c r="J711" s="95"/>
    </row>
    <row r="712" spans="1:10" s="94" customFormat="1" ht="15.75" customHeight="1">
      <c r="A712" s="97" t="s">
        <v>544</v>
      </c>
      <c r="B712" s="98">
        <v>61000</v>
      </c>
      <c r="C712" s="98">
        <v>61000</v>
      </c>
      <c r="D712" s="98">
        <v>61040</v>
      </c>
      <c r="E712" s="99"/>
      <c r="I712" s="95"/>
      <c r="J712" s="95"/>
    </row>
    <row r="713" spans="1:10" s="94" customFormat="1" ht="15.75" customHeight="1">
      <c r="A713" s="97" t="s">
        <v>545</v>
      </c>
      <c r="B713" s="98">
        <v>57000</v>
      </c>
      <c r="C713" s="98">
        <v>57000</v>
      </c>
      <c r="D713" s="98">
        <v>56040</v>
      </c>
      <c r="E713" s="99"/>
      <c r="I713" s="95"/>
      <c r="J713" s="95"/>
    </row>
    <row r="714" spans="1:10" s="94" customFormat="1" ht="15.75" customHeight="1">
      <c r="A714" s="97" t="s">
        <v>546</v>
      </c>
      <c r="B714" s="98">
        <v>56000</v>
      </c>
      <c r="C714" s="98">
        <v>56000</v>
      </c>
      <c r="D714" s="98">
        <v>54740</v>
      </c>
      <c r="E714" s="99"/>
      <c r="I714" s="95"/>
      <c r="J714" s="95"/>
    </row>
    <row r="715" spans="1:10" s="94" customFormat="1" ht="15.75" customHeight="1" thickBot="1">
      <c r="A715" s="90" t="s">
        <v>547</v>
      </c>
      <c r="B715" s="91">
        <v>100000</v>
      </c>
      <c r="C715" s="91">
        <v>100000</v>
      </c>
      <c r="D715" s="91">
        <v>0</v>
      </c>
      <c r="E715" s="93"/>
      <c r="I715" s="95"/>
      <c r="J715" s="95"/>
    </row>
    <row r="716" spans="1:10" s="94" customFormat="1" ht="15.75" customHeight="1" thickBot="1">
      <c r="A716" s="101" t="s">
        <v>723</v>
      </c>
      <c r="B716" s="102">
        <f>SUM(B717)</f>
        <v>0</v>
      </c>
      <c r="C716" s="102">
        <f>SUM(C717)</f>
        <v>325170</v>
      </c>
      <c r="D716" s="102">
        <f>SUM(D717)</f>
        <v>325170.02</v>
      </c>
      <c r="E716" s="87">
        <f>SUM(D716/C716*100)</f>
        <v>100.00000615062892</v>
      </c>
      <c r="F716" s="95"/>
      <c r="G716" s="95"/>
      <c r="H716" s="95"/>
      <c r="I716" s="95"/>
      <c r="J716" s="95"/>
    </row>
    <row r="717" spans="1:10" s="94" customFormat="1" ht="15.75" customHeight="1" thickBot="1">
      <c r="A717" s="106" t="s">
        <v>724</v>
      </c>
      <c r="B717" s="107">
        <v>0</v>
      </c>
      <c r="C717" s="107">
        <v>325170</v>
      </c>
      <c r="D717" s="107">
        <v>325170.02</v>
      </c>
      <c r="E717" s="93"/>
      <c r="I717" s="95"/>
      <c r="J717" s="95"/>
    </row>
    <row r="718" spans="1:8" ht="15.75" customHeight="1" thickBot="1">
      <c r="A718" s="101" t="s">
        <v>167</v>
      </c>
      <c r="B718" s="102">
        <f>SUM(B719)</f>
        <v>0</v>
      </c>
      <c r="C718" s="102">
        <f>SUM(C719)</f>
        <v>340781.4</v>
      </c>
      <c r="D718" s="102">
        <f>SUM(D719)</f>
        <v>333790.46</v>
      </c>
      <c r="E718" s="87">
        <f>SUM(D718/C718*100)</f>
        <v>97.94855587775623</v>
      </c>
      <c r="F718" s="11"/>
      <c r="G718" s="11"/>
      <c r="H718" s="11"/>
    </row>
    <row r="719" spans="1:10" s="94" customFormat="1" ht="15.75" customHeight="1" thickBot="1">
      <c r="A719" s="106" t="s">
        <v>548</v>
      </c>
      <c r="B719" s="107">
        <v>0</v>
      </c>
      <c r="C719" s="107">
        <v>340781.4</v>
      </c>
      <c r="D719" s="107">
        <v>333790.46</v>
      </c>
      <c r="E719" s="93"/>
      <c r="I719" s="95"/>
      <c r="J719" s="95"/>
    </row>
    <row r="720" spans="1:8" ht="15.75" customHeight="1" thickBot="1">
      <c r="A720" s="101" t="s">
        <v>43</v>
      </c>
      <c r="B720" s="102">
        <f>SUM(B721:B723)</f>
        <v>51728600</v>
      </c>
      <c r="C720" s="102">
        <f>SUM(C721:C723)</f>
        <v>60348090.67</v>
      </c>
      <c r="D720" s="102">
        <f>SUM(D721:D723)</f>
        <v>55589223.72</v>
      </c>
      <c r="E720" s="87">
        <f>SUM(D720/C720*100)</f>
        <v>92.11430403652238</v>
      </c>
      <c r="F720" s="11"/>
      <c r="G720" s="11"/>
      <c r="H720" s="11"/>
    </row>
    <row r="721" spans="1:10" s="94" customFormat="1" ht="15.75" customHeight="1">
      <c r="A721" s="105" t="s">
        <v>550</v>
      </c>
      <c r="B721" s="92">
        <v>39770000</v>
      </c>
      <c r="C721" s="92">
        <v>42224554.9</v>
      </c>
      <c r="D721" s="92">
        <v>41500809</v>
      </c>
      <c r="E721" s="99"/>
      <c r="I721" s="95"/>
      <c r="J721" s="95"/>
    </row>
    <row r="722" spans="1:10" s="94" customFormat="1" ht="15.75" customHeight="1">
      <c r="A722" s="97" t="s">
        <v>551</v>
      </c>
      <c r="B722" s="98">
        <v>11908600</v>
      </c>
      <c r="C722" s="98">
        <v>16857868.77</v>
      </c>
      <c r="D722" s="98">
        <v>13026615.72</v>
      </c>
      <c r="E722" s="99"/>
      <c r="I722" s="95"/>
      <c r="J722" s="95"/>
    </row>
    <row r="723" spans="1:10" s="94" customFormat="1" ht="15.75" customHeight="1" thickBot="1">
      <c r="A723" s="90" t="s">
        <v>552</v>
      </c>
      <c r="B723" s="91">
        <v>50000</v>
      </c>
      <c r="C723" s="91">
        <v>1265667</v>
      </c>
      <c r="D723" s="91">
        <v>1061799</v>
      </c>
      <c r="E723" s="93"/>
      <c r="I723" s="95"/>
      <c r="J723" s="95"/>
    </row>
    <row r="724" spans="1:8" ht="15.75" customHeight="1" thickBot="1">
      <c r="A724" s="101" t="s">
        <v>79</v>
      </c>
      <c r="B724" s="102">
        <f>SUM(B725)</f>
        <v>200000</v>
      </c>
      <c r="C724" s="102">
        <f>SUM(C725)</f>
        <v>200000</v>
      </c>
      <c r="D724" s="102">
        <f>SUM(D725)</f>
        <v>83657.13</v>
      </c>
      <c r="E724" s="153">
        <f>SUM(D724/C724*100)</f>
        <v>41.828565</v>
      </c>
      <c r="F724" s="135"/>
      <c r="G724" s="135"/>
      <c r="H724" s="135"/>
    </row>
    <row r="725" spans="1:10" s="94" customFormat="1" ht="15.75" customHeight="1" thickBot="1">
      <c r="A725" s="106" t="s">
        <v>553</v>
      </c>
      <c r="B725" s="107">
        <v>200000</v>
      </c>
      <c r="C725" s="107">
        <v>200000</v>
      </c>
      <c r="D725" s="107">
        <v>83657.13</v>
      </c>
      <c r="E725" s="93"/>
      <c r="F725" s="272"/>
      <c r="G725" s="272"/>
      <c r="H725" s="272"/>
      <c r="I725" s="95"/>
      <c r="J725" s="95"/>
    </row>
    <row r="726" spans="1:8" ht="15.75" customHeight="1" thickBot="1">
      <c r="A726" s="101" t="s">
        <v>80</v>
      </c>
      <c r="B726" s="102">
        <f>SUM(B727)</f>
        <v>1000000</v>
      </c>
      <c r="C726" s="102">
        <f>SUM(C727)</f>
        <v>1000000</v>
      </c>
      <c r="D726" s="102">
        <f>SUM(D727)</f>
        <v>869373</v>
      </c>
      <c r="E726" s="153">
        <f>SUM(D726/C726*100)</f>
        <v>86.9373</v>
      </c>
      <c r="F726" s="135"/>
      <c r="G726" s="135"/>
      <c r="H726" s="135"/>
    </row>
    <row r="727" spans="1:10" s="94" customFormat="1" ht="15.75" customHeight="1" thickBot="1">
      <c r="A727" s="106" t="s">
        <v>554</v>
      </c>
      <c r="B727" s="107">
        <v>1000000</v>
      </c>
      <c r="C727" s="107">
        <v>1000000</v>
      </c>
      <c r="D727" s="107">
        <v>869373</v>
      </c>
      <c r="E727" s="93"/>
      <c r="F727" s="272"/>
      <c r="G727" s="272"/>
      <c r="H727" s="272"/>
      <c r="I727" s="95"/>
      <c r="J727" s="95"/>
    </row>
    <row r="728" spans="1:8" ht="15.75" customHeight="1" thickBot="1">
      <c r="A728" s="101" t="s">
        <v>146</v>
      </c>
      <c r="B728" s="102">
        <f>SUM(B729:B731)</f>
        <v>0</v>
      </c>
      <c r="C728" s="102">
        <f>SUM(C729:C731)</f>
        <v>0</v>
      </c>
      <c r="D728" s="102">
        <f>SUM(D729:D731)</f>
        <v>212968530.02</v>
      </c>
      <c r="E728" s="153" t="s">
        <v>90</v>
      </c>
      <c r="F728" s="135"/>
      <c r="G728" s="135"/>
      <c r="H728" s="135"/>
    </row>
    <row r="729" spans="1:10" s="94" customFormat="1" ht="15.75" customHeight="1">
      <c r="A729" s="105" t="s">
        <v>555</v>
      </c>
      <c r="B729" s="92">
        <v>0</v>
      </c>
      <c r="C729" s="92">
        <v>0</v>
      </c>
      <c r="D729" s="92">
        <v>1189173.87</v>
      </c>
      <c r="E729" s="99"/>
      <c r="F729" s="272"/>
      <c r="G729" s="272"/>
      <c r="H729" s="272"/>
      <c r="I729" s="95"/>
      <c r="J729" s="95"/>
    </row>
    <row r="730" spans="1:10" s="94" customFormat="1" ht="15.75" customHeight="1">
      <c r="A730" s="97" t="s">
        <v>556</v>
      </c>
      <c r="B730" s="98">
        <v>0</v>
      </c>
      <c r="C730" s="98">
        <v>0</v>
      </c>
      <c r="D730" s="98">
        <v>1092517.97</v>
      </c>
      <c r="E730" s="99"/>
      <c r="F730" s="272"/>
      <c r="G730" s="272"/>
      <c r="H730" s="272"/>
      <c r="I730" s="95"/>
      <c r="J730" s="95"/>
    </row>
    <row r="731" spans="1:10" s="94" customFormat="1" ht="15.75" customHeight="1" thickBot="1">
      <c r="A731" s="90" t="s">
        <v>557</v>
      </c>
      <c r="B731" s="91">
        <v>0</v>
      </c>
      <c r="C731" s="91">
        <v>0</v>
      </c>
      <c r="D731" s="91">
        <v>210686838.18</v>
      </c>
      <c r="E731" s="93"/>
      <c r="F731" s="272"/>
      <c r="G731" s="272"/>
      <c r="H731" s="272"/>
      <c r="I731" s="95"/>
      <c r="J731" s="95"/>
    </row>
    <row r="732" spans="1:8" ht="15.75" customHeight="1" thickBot="1">
      <c r="A732" s="101" t="s">
        <v>81</v>
      </c>
      <c r="B732" s="102">
        <f>SUM(B733:B735)</f>
        <v>250000</v>
      </c>
      <c r="C732" s="102">
        <f>SUM(C733:C735)</f>
        <v>6951000</v>
      </c>
      <c r="D732" s="102">
        <f>SUM(D733:D735)</f>
        <v>6626055.55</v>
      </c>
      <c r="E732" s="153">
        <f>SUM(D732/C732*100)</f>
        <v>95.32521291900446</v>
      </c>
      <c r="F732" s="135"/>
      <c r="G732" s="135"/>
      <c r="H732" s="135"/>
    </row>
    <row r="733" spans="1:10" s="94" customFormat="1" ht="15.75" customHeight="1">
      <c r="A733" s="105" t="s">
        <v>559</v>
      </c>
      <c r="B733" s="92">
        <v>0</v>
      </c>
      <c r="C733" s="92">
        <v>4851000</v>
      </c>
      <c r="D733" s="92">
        <v>4850700</v>
      </c>
      <c r="E733" s="99"/>
      <c r="F733" s="272"/>
      <c r="G733" s="134"/>
      <c r="H733" s="272"/>
      <c r="I733" s="95"/>
      <c r="J733" s="95"/>
    </row>
    <row r="734" spans="1:10" s="94" customFormat="1" ht="15.75" customHeight="1">
      <c r="A734" s="105" t="s">
        <v>560</v>
      </c>
      <c r="B734" s="92">
        <v>200000</v>
      </c>
      <c r="C734" s="92">
        <v>2100000</v>
      </c>
      <c r="D734" s="92">
        <v>1775355.55</v>
      </c>
      <c r="E734" s="99"/>
      <c r="G734" s="95"/>
      <c r="I734" s="95"/>
      <c r="J734" s="95"/>
    </row>
    <row r="735" spans="1:10" s="94" customFormat="1" ht="15.75" customHeight="1" thickBot="1">
      <c r="A735" s="90" t="s">
        <v>558</v>
      </c>
      <c r="B735" s="91">
        <v>50000</v>
      </c>
      <c r="C735" s="91">
        <v>0</v>
      </c>
      <c r="D735" s="91">
        <v>0</v>
      </c>
      <c r="E735" s="93"/>
      <c r="I735" s="95"/>
      <c r="J735" s="95"/>
    </row>
    <row r="736" spans="1:10" s="16" customFormat="1" ht="15.75" customHeight="1" thickBot="1">
      <c r="A736" s="101" t="s">
        <v>44</v>
      </c>
      <c r="B736" s="102">
        <f>SUM(B737:B744)</f>
        <v>9161400</v>
      </c>
      <c r="C736" s="102">
        <f>SUM(C737:C744)</f>
        <v>13854043</v>
      </c>
      <c r="D736" s="102">
        <f>SUM(D737:D744)</f>
        <v>0</v>
      </c>
      <c r="E736" s="87">
        <f>SUM(D736/C736*100)</f>
        <v>0</v>
      </c>
      <c r="F736" s="11"/>
      <c r="G736" s="11"/>
      <c r="H736" s="11"/>
      <c r="I736" s="12"/>
      <c r="J736" s="12"/>
    </row>
    <row r="737" spans="1:10" s="132" customFormat="1" ht="15.75" customHeight="1">
      <c r="A737" s="130" t="s">
        <v>561</v>
      </c>
      <c r="B737" s="92">
        <v>3661400</v>
      </c>
      <c r="C737" s="92">
        <v>2260143</v>
      </c>
      <c r="D737" s="92">
        <v>0</v>
      </c>
      <c r="E737" s="92"/>
      <c r="F737" s="131"/>
      <c r="I737" s="131"/>
      <c r="J737" s="131"/>
    </row>
    <row r="738" spans="1:10" s="132" customFormat="1" ht="15.75" customHeight="1">
      <c r="A738" s="123" t="s">
        <v>562</v>
      </c>
      <c r="B738" s="98">
        <v>1130000</v>
      </c>
      <c r="C738" s="98">
        <v>2912500</v>
      </c>
      <c r="D738" s="98">
        <v>0</v>
      </c>
      <c r="E738" s="98"/>
      <c r="F738" s="131"/>
      <c r="I738" s="131"/>
      <c r="J738" s="131"/>
    </row>
    <row r="739" spans="1:10" s="132" customFormat="1" ht="15.75" customHeight="1">
      <c r="A739" s="123" t="s">
        <v>563</v>
      </c>
      <c r="B739" s="98">
        <v>1400000</v>
      </c>
      <c r="C739" s="98">
        <v>1666200</v>
      </c>
      <c r="D739" s="98">
        <v>0</v>
      </c>
      <c r="E739" s="98"/>
      <c r="F739" s="131"/>
      <c r="I739" s="131"/>
      <c r="J739" s="131"/>
    </row>
    <row r="740" spans="1:10" s="132" customFormat="1" ht="15.75" customHeight="1">
      <c r="A740" s="123" t="s">
        <v>564</v>
      </c>
      <c r="B740" s="98">
        <v>1900000</v>
      </c>
      <c r="C740" s="98">
        <v>5968600</v>
      </c>
      <c r="D740" s="98">
        <v>0</v>
      </c>
      <c r="E740" s="98"/>
      <c r="F740" s="131"/>
      <c r="I740" s="131"/>
      <c r="J740" s="131"/>
    </row>
    <row r="741" spans="1:10" s="132" customFormat="1" ht="15.75" customHeight="1">
      <c r="A741" s="123" t="s">
        <v>565</v>
      </c>
      <c r="B741" s="98">
        <v>770000</v>
      </c>
      <c r="C741" s="98">
        <v>937100</v>
      </c>
      <c r="D741" s="98">
        <v>0</v>
      </c>
      <c r="E741" s="98"/>
      <c r="F741" s="131"/>
      <c r="I741" s="131"/>
      <c r="J741" s="131"/>
    </row>
    <row r="742" spans="1:10" s="132" customFormat="1" ht="15.75" customHeight="1">
      <c r="A742" s="123" t="s">
        <v>566</v>
      </c>
      <c r="B742" s="98">
        <v>100000</v>
      </c>
      <c r="C742" s="98">
        <v>32500</v>
      </c>
      <c r="D742" s="98">
        <v>0</v>
      </c>
      <c r="E742" s="98"/>
      <c r="F742" s="131"/>
      <c r="I742" s="131"/>
      <c r="J742" s="131"/>
    </row>
    <row r="743" spans="1:10" s="132" customFormat="1" ht="15.75" customHeight="1">
      <c r="A743" s="123" t="s">
        <v>567</v>
      </c>
      <c r="B743" s="98">
        <v>200000</v>
      </c>
      <c r="C743" s="98">
        <v>27000</v>
      </c>
      <c r="D743" s="98">
        <v>0</v>
      </c>
      <c r="E743" s="98"/>
      <c r="F743" s="131"/>
      <c r="I743" s="131"/>
      <c r="J743" s="131"/>
    </row>
    <row r="744" spans="1:10" s="132" customFormat="1" ht="15.75" customHeight="1" thickBot="1">
      <c r="A744" s="106" t="s">
        <v>558</v>
      </c>
      <c r="B744" s="107">
        <v>0</v>
      </c>
      <c r="C744" s="107">
        <v>50000</v>
      </c>
      <c r="D744" s="107">
        <v>0</v>
      </c>
      <c r="E744" s="93"/>
      <c r="F744" s="131"/>
      <c r="I744" s="131"/>
      <c r="J744" s="131"/>
    </row>
    <row r="745" spans="1:10" s="16" customFormat="1" ht="15.75" customHeight="1">
      <c r="A745" s="84" t="s">
        <v>96</v>
      </c>
      <c r="B745" s="85">
        <v>160115000</v>
      </c>
      <c r="C745" s="85">
        <v>269296272.8</v>
      </c>
      <c r="D745" s="85">
        <v>424627479.22</v>
      </c>
      <c r="E745" s="86">
        <f>SUM(D745/C745*100)</f>
        <v>157.68041451333448</v>
      </c>
      <c r="F745" s="133"/>
      <c r="G745" s="133"/>
      <c r="H745" s="133"/>
      <c r="I745" s="12"/>
      <c r="J745" s="12"/>
    </row>
    <row r="746" spans="1:10" s="16" customFormat="1" ht="15.75" customHeight="1" thickBot="1">
      <c r="A746" s="13" t="s">
        <v>83</v>
      </c>
      <c r="B746" s="14">
        <v>0</v>
      </c>
      <c r="C746" s="14">
        <v>0</v>
      </c>
      <c r="D746" s="14">
        <f>SUM(-D728)</f>
        <v>-212968530.02</v>
      </c>
      <c r="E746" s="65" t="s">
        <v>90</v>
      </c>
      <c r="I746" s="12"/>
      <c r="J746" s="12"/>
    </row>
    <row r="747" spans="1:10" s="22" customFormat="1" ht="15.75" customHeight="1" thickBot="1">
      <c r="A747" s="68" t="s">
        <v>97</v>
      </c>
      <c r="B747" s="69">
        <f>SUM(B745:B746)</f>
        <v>160115000</v>
      </c>
      <c r="C747" s="69">
        <f>SUM(C745:C746)</f>
        <v>269296272.8</v>
      </c>
      <c r="D747" s="69">
        <f>SUM(D745:D746)</f>
        <v>211658949.20000002</v>
      </c>
      <c r="E747" s="55">
        <f>SUM(D747/C747*100)</f>
        <v>78.59705854792655</v>
      </c>
      <c r="F747" s="133"/>
      <c r="G747" s="133"/>
      <c r="H747" s="133"/>
      <c r="I747" s="133"/>
      <c r="J747" s="133"/>
    </row>
    <row r="748" spans="1:10" s="17" customFormat="1" ht="15.75" customHeight="1" thickBot="1">
      <c r="A748" s="25"/>
      <c r="B748" s="26"/>
      <c r="C748" s="26"/>
      <c r="D748" s="26"/>
      <c r="E748" s="27"/>
      <c r="F748" s="32"/>
      <c r="I748" s="32"/>
      <c r="J748" s="32"/>
    </row>
    <row r="749" spans="1:10" s="17" customFormat="1" ht="15.75" customHeight="1" thickBot="1">
      <c r="A749" s="70" t="s">
        <v>85</v>
      </c>
      <c r="B749" s="71">
        <f>SUM(B244-B747)</f>
        <v>471000</v>
      </c>
      <c r="C749" s="71">
        <f>SUM(C242-C745)</f>
        <v>-86266000.00000003</v>
      </c>
      <c r="D749" s="71">
        <f>SUM(D244-D747)</f>
        <v>-1662729.9499999285</v>
      </c>
      <c r="E749" s="72"/>
      <c r="I749" s="32"/>
      <c r="J749" s="32"/>
    </row>
    <row r="750" spans="1:10" s="17" customFormat="1" ht="15.75" customHeight="1">
      <c r="A750" s="33"/>
      <c r="B750" s="19"/>
      <c r="C750" s="19"/>
      <c r="D750" s="19"/>
      <c r="E750" s="20"/>
      <c r="I750" s="32"/>
      <c r="J750" s="32"/>
    </row>
    <row r="751" spans="1:10" s="17" customFormat="1" ht="15.75" customHeight="1">
      <c r="A751" s="33"/>
      <c r="B751" s="19"/>
      <c r="C751" s="19"/>
      <c r="D751" s="19"/>
      <c r="E751" s="20"/>
      <c r="I751" s="32"/>
      <c r="J751" s="32"/>
    </row>
    <row r="752" spans="1:10" s="17" customFormat="1" ht="15.75" customHeight="1" thickBot="1">
      <c r="A752" s="33"/>
      <c r="B752" s="19"/>
      <c r="C752" s="19"/>
      <c r="D752" s="19"/>
      <c r="E752" s="20"/>
      <c r="I752" s="32"/>
      <c r="J752" s="32"/>
    </row>
    <row r="753" spans="1:10" s="17" customFormat="1" ht="15.75" customHeight="1">
      <c r="A753" s="80" t="s">
        <v>15</v>
      </c>
      <c r="B753" s="82" t="s">
        <v>89</v>
      </c>
      <c r="C753" s="82" t="s">
        <v>16</v>
      </c>
      <c r="D753" s="82" t="s">
        <v>4</v>
      </c>
      <c r="E753" s="82"/>
      <c r="I753" s="32"/>
      <c r="J753" s="32"/>
    </row>
    <row r="754" spans="1:10" s="17" customFormat="1" ht="15.75" customHeight="1" thickBot="1">
      <c r="A754" s="81" t="s">
        <v>1</v>
      </c>
      <c r="B754" s="83" t="s">
        <v>18</v>
      </c>
      <c r="C754" s="83" t="s">
        <v>18</v>
      </c>
      <c r="D754" s="83" t="s">
        <v>19</v>
      </c>
      <c r="E754" s="83"/>
      <c r="I754" s="32"/>
      <c r="J754" s="32"/>
    </row>
    <row r="755" spans="1:5" ht="15.75" customHeight="1">
      <c r="A755" s="38" t="s">
        <v>84</v>
      </c>
      <c r="B755" s="39">
        <v>0</v>
      </c>
      <c r="C755" s="39">
        <v>76741000</v>
      </c>
      <c r="D755" s="39">
        <v>-5034576.82</v>
      </c>
      <c r="E755" s="42"/>
    </row>
    <row r="756" spans="1:5" ht="15.75" customHeight="1">
      <c r="A756" s="9" t="s">
        <v>725</v>
      </c>
      <c r="B756" s="10">
        <v>0</v>
      </c>
      <c r="C756" s="10">
        <v>0</v>
      </c>
      <c r="D756" s="10">
        <v>20100000</v>
      </c>
      <c r="E756" s="42"/>
    </row>
    <row r="757" spans="1:5" ht="15.75" customHeight="1">
      <c r="A757" s="121" t="s">
        <v>726</v>
      </c>
      <c r="B757" s="122">
        <v>0</v>
      </c>
      <c r="C757" s="122">
        <v>0</v>
      </c>
      <c r="D757" s="122">
        <v>-12100000</v>
      </c>
      <c r="E757" s="42"/>
    </row>
    <row r="758" spans="1:5" ht="15.75" customHeight="1">
      <c r="A758" s="43" t="s">
        <v>128</v>
      </c>
      <c r="B758" s="40">
        <v>1672000</v>
      </c>
      <c r="C758" s="40">
        <v>1672000</v>
      </c>
      <c r="D758" s="40">
        <v>1672091</v>
      </c>
      <c r="E758" s="42"/>
    </row>
    <row r="759" spans="1:5" ht="15.75" customHeight="1">
      <c r="A759" s="43" t="s">
        <v>727</v>
      </c>
      <c r="B759" s="40">
        <v>0</v>
      </c>
      <c r="C759" s="40">
        <v>10000000</v>
      </c>
      <c r="D759" s="40">
        <v>2342081</v>
      </c>
      <c r="E759" s="42"/>
    </row>
    <row r="760" spans="1:6" ht="15.75" customHeight="1">
      <c r="A760" s="9" t="s">
        <v>728</v>
      </c>
      <c r="B760" s="10">
        <v>-373000</v>
      </c>
      <c r="C760" s="10">
        <v>-377000</v>
      </c>
      <c r="D760" s="10">
        <v>-376499.6</v>
      </c>
      <c r="E760" s="74"/>
      <c r="F760" s="11"/>
    </row>
    <row r="761" spans="1:6" ht="15.75" customHeight="1">
      <c r="A761" s="9" t="s">
        <v>729</v>
      </c>
      <c r="B761" s="10">
        <v>-1770000</v>
      </c>
      <c r="C761" s="10">
        <v>-1770000</v>
      </c>
      <c r="D761" s="10">
        <v>-1770000</v>
      </c>
      <c r="E761" s="74"/>
      <c r="F761" s="11"/>
    </row>
    <row r="762" spans="1:6" ht="15.75" customHeight="1">
      <c r="A762" s="9" t="s">
        <v>568</v>
      </c>
      <c r="B762" s="10">
        <v>0</v>
      </c>
      <c r="C762" s="10">
        <v>0</v>
      </c>
      <c r="D762" s="10">
        <v>-3000000</v>
      </c>
      <c r="E762" s="74"/>
      <c r="F762" s="11"/>
    </row>
    <row r="763" spans="1:6" ht="20.25" customHeight="1" thickBot="1">
      <c r="A763" s="79" t="s">
        <v>139</v>
      </c>
      <c r="B763" s="78">
        <v>0</v>
      </c>
      <c r="C763" s="78">
        <v>0</v>
      </c>
      <c r="D763" s="78">
        <v>-170365.63</v>
      </c>
      <c r="E763" s="65"/>
      <c r="F763" s="11"/>
    </row>
    <row r="764" spans="1:10" s="1" customFormat="1" ht="15.75" customHeight="1" thickBot="1">
      <c r="A764" s="73" t="s">
        <v>15</v>
      </c>
      <c r="B764" s="67">
        <f>SUM(B755:B763)</f>
        <v>-471000</v>
      </c>
      <c r="C764" s="67">
        <f>SUM(C755:C763)</f>
        <v>86266000</v>
      </c>
      <c r="D764" s="67">
        <f>SUM(D755:D763)</f>
        <v>1662729.9500000002</v>
      </c>
      <c r="E764" s="55" t="s">
        <v>168</v>
      </c>
      <c r="I764" s="144"/>
      <c r="J764" s="144"/>
    </row>
    <row r="767" ht="15.75" customHeight="1" thickBot="1">
      <c r="A767" s="149" t="s">
        <v>730</v>
      </c>
    </row>
    <row r="768" spans="1:2" ht="15.75" customHeight="1">
      <c r="A768" s="275" t="s">
        <v>731</v>
      </c>
      <c r="B768" s="64">
        <v>201191.28</v>
      </c>
    </row>
    <row r="769" spans="1:2" ht="15.75" customHeight="1">
      <c r="A769" s="38" t="s">
        <v>732</v>
      </c>
      <c r="B769" s="42">
        <v>1065364</v>
      </c>
    </row>
    <row r="770" spans="1:2" ht="15.75" customHeight="1">
      <c r="A770" s="9" t="s">
        <v>733</v>
      </c>
      <c r="B770" s="74">
        <v>248174.1</v>
      </c>
    </row>
    <row r="771" spans="1:2" ht="15.75" customHeight="1">
      <c r="A771" s="43" t="s">
        <v>734</v>
      </c>
      <c r="B771" s="277">
        <v>633.73</v>
      </c>
    </row>
    <row r="772" spans="1:2" ht="15.75" customHeight="1">
      <c r="A772" s="9" t="s">
        <v>736</v>
      </c>
      <c r="B772" s="74">
        <v>-10000</v>
      </c>
    </row>
    <row r="773" spans="1:2" ht="15.75" customHeight="1">
      <c r="A773" s="9" t="s">
        <v>737</v>
      </c>
      <c r="B773" s="74">
        <v>-359055</v>
      </c>
    </row>
    <row r="774" spans="1:2" ht="15.75" customHeight="1">
      <c r="A774" s="9" t="s">
        <v>738</v>
      </c>
      <c r="B774" s="74">
        <v>-355800</v>
      </c>
    </row>
    <row r="775" spans="1:2" ht="15.75" customHeight="1">
      <c r="A775" s="9" t="s">
        <v>739</v>
      </c>
      <c r="B775" s="74">
        <v>-10259</v>
      </c>
    </row>
    <row r="776" spans="1:2" ht="15.75" customHeight="1">
      <c r="A776" s="9" t="s">
        <v>740</v>
      </c>
      <c r="B776" s="74">
        <v>-21933</v>
      </c>
    </row>
    <row r="777" spans="1:2" ht="15.75" customHeight="1">
      <c r="A777" s="9" t="s">
        <v>741</v>
      </c>
      <c r="B777" s="74">
        <v>-114010</v>
      </c>
    </row>
    <row r="778" spans="1:2" ht="15.75" customHeight="1">
      <c r="A778" s="9" t="s">
        <v>742</v>
      </c>
      <c r="B778" s="74">
        <v>-91500</v>
      </c>
    </row>
    <row r="779" spans="1:2" ht="15.75" customHeight="1">
      <c r="A779" s="9" t="s">
        <v>733</v>
      </c>
      <c r="B779" s="74">
        <v>-124364.23</v>
      </c>
    </row>
    <row r="780" spans="1:2" ht="15.75" customHeight="1" thickBot="1">
      <c r="A780" s="43" t="s">
        <v>743</v>
      </c>
      <c r="B780" s="277">
        <v>-126.4</v>
      </c>
    </row>
    <row r="781" spans="1:2" ht="15.75" customHeight="1" thickBot="1">
      <c r="A781" s="151" t="s">
        <v>744</v>
      </c>
      <c r="B781" s="153">
        <f>SUM(B768:B780)</f>
        <v>428315.4800000001</v>
      </c>
    </row>
    <row r="783" ht="15.75" customHeight="1" thickBot="1">
      <c r="A783" s="149" t="s">
        <v>746</v>
      </c>
    </row>
    <row r="784" spans="1:2" ht="15.75" customHeight="1">
      <c r="A784" s="275" t="s">
        <v>731</v>
      </c>
      <c r="B784" s="64">
        <v>253235.47</v>
      </c>
    </row>
    <row r="785" spans="1:2" ht="15.75" customHeight="1">
      <c r="A785" s="9" t="s">
        <v>751</v>
      </c>
      <c r="B785" s="74"/>
    </row>
    <row r="786" spans="1:2" ht="15.75" customHeight="1">
      <c r="A786" s="9" t="s">
        <v>747</v>
      </c>
      <c r="B786" s="74">
        <v>63344.56</v>
      </c>
    </row>
    <row r="787" spans="1:2" ht="15.75" customHeight="1">
      <c r="A787" s="9" t="s">
        <v>748</v>
      </c>
      <c r="B787" s="74">
        <v>23799.08</v>
      </c>
    </row>
    <row r="788" spans="1:2" ht="15.75" customHeight="1">
      <c r="A788" s="9" t="s">
        <v>749</v>
      </c>
      <c r="B788" s="74">
        <v>21979</v>
      </c>
    </row>
    <row r="789" spans="1:2" ht="15.75" customHeight="1">
      <c r="A789" s="9" t="s">
        <v>750</v>
      </c>
      <c r="B789" s="74">
        <v>1620</v>
      </c>
    </row>
    <row r="790" spans="1:2" ht="15.75" customHeight="1">
      <c r="A790" s="9" t="s">
        <v>752</v>
      </c>
      <c r="B790" s="74"/>
    </row>
    <row r="791" spans="1:2" ht="15.75" customHeight="1">
      <c r="A791" s="9" t="s">
        <v>747</v>
      </c>
      <c r="B791" s="74">
        <v>80064.92</v>
      </c>
    </row>
    <row r="792" spans="1:2" ht="15.75" customHeight="1">
      <c r="A792" s="9" t="s">
        <v>748</v>
      </c>
      <c r="B792" s="74">
        <v>28891.42</v>
      </c>
    </row>
    <row r="793" spans="1:2" ht="15.75" customHeight="1">
      <c r="A793" s="9" t="s">
        <v>749</v>
      </c>
      <c r="B793" s="74">
        <v>28764.41</v>
      </c>
    </row>
    <row r="794" spans="1:2" ht="15.75" customHeight="1">
      <c r="A794" s="9" t="s">
        <v>750</v>
      </c>
      <c r="B794" s="74">
        <v>4800</v>
      </c>
    </row>
    <row r="795" spans="1:2" ht="15.75" customHeight="1" thickBot="1">
      <c r="A795" s="43" t="s">
        <v>753</v>
      </c>
      <c r="B795" s="277">
        <v>-180000</v>
      </c>
    </row>
    <row r="796" spans="1:2" ht="15.75" customHeight="1" thickBot="1">
      <c r="A796" s="151" t="s">
        <v>754</v>
      </c>
      <c r="B796" s="153">
        <f>SUM(B784:B795)</f>
        <v>326498.86</v>
      </c>
    </row>
    <row r="798" ht="15.75" customHeight="1" thickBot="1">
      <c r="A798" s="149" t="s">
        <v>755</v>
      </c>
    </row>
    <row r="799" spans="1:2" ht="15.75" customHeight="1">
      <c r="A799" s="275" t="s">
        <v>731</v>
      </c>
      <c r="B799" s="64">
        <v>4444242.47</v>
      </c>
    </row>
    <row r="800" spans="1:2" ht="15.75" customHeight="1">
      <c r="A800" s="9" t="s">
        <v>756</v>
      </c>
      <c r="B800" s="74">
        <v>839254.58</v>
      </c>
    </row>
    <row r="801" spans="1:2" ht="15.75" customHeight="1">
      <c r="A801" s="9" t="s">
        <v>757</v>
      </c>
      <c r="B801" s="74">
        <v>-4900000</v>
      </c>
    </row>
    <row r="802" spans="1:2" ht="15.75" customHeight="1">
      <c r="A802" s="9" t="s">
        <v>758</v>
      </c>
      <c r="B802" s="74">
        <v>7753.87</v>
      </c>
    </row>
    <row r="803" spans="1:2" ht="15.75" customHeight="1" thickBot="1">
      <c r="A803" s="43" t="s">
        <v>759</v>
      </c>
      <c r="B803" s="277">
        <v>-30.8</v>
      </c>
    </row>
    <row r="804" spans="1:2" ht="15.75" customHeight="1" thickBot="1">
      <c r="A804" s="151" t="s">
        <v>760</v>
      </c>
      <c r="B804" s="153">
        <f>SUM(B799:B803)</f>
        <v>391220.1199999998</v>
      </c>
    </row>
    <row r="806" ht="15.75" customHeight="1" thickBot="1">
      <c r="A806" s="266" t="s">
        <v>761</v>
      </c>
    </row>
    <row r="807" spans="1:2" ht="15.75" customHeight="1">
      <c r="A807" s="275" t="s">
        <v>731</v>
      </c>
      <c r="B807" s="64">
        <v>2426507.95</v>
      </c>
    </row>
    <row r="808" spans="1:2" ht="15.75" customHeight="1">
      <c r="A808" s="9" t="s">
        <v>762</v>
      </c>
      <c r="B808" s="74">
        <v>-2400000</v>
      </c>
    </row>
    <row r="809" spans="1:2" ht="15.75" customHeight="1">
      <c r="A809" s="9" t="s">
        <v>758</v>
      </c>
      <c r="B809" s="74">
        <v>2917.88</v>
      </c>
    </row>
    <row r="810" spans="1:2" ht="15.75" customHeight="1" thickBot="1">
      <c r="A810" s="43" t="s">
        <v>759</v>
      </c>
      <c r="B810" s="277">
        <v>-5.4</v>
      </c>
    </row>
    <row r="811" spans="1:2" ht="15.75" customHeight="1" thickBot="1">
      <c r="A811" s="151" t="s">
        <v>763</v>
      </c>
      <c r="B811" s="153">
        <f>SUM(B807:B810)</f>
        <v>29420.430000000186</v>
      </c>
    </row>
  </sheetData>
  <sheetProtection/>
  <mergeCells count="20">
    <mergeCell ref="A42:E42"/>
    <mergeCell ref="A28:E28"/>
    <mergeCell ref="A24:E24"/>
    <mergeCell ref="A25:E25"/>
    <mergeCell ref="A23:E23"/>
    <mergeCell ref="A26:E26"/>
    <mergeCell ref="A27:E27"/>
    <mergeCell ref="A29:E29"/>
    <mergeCell ref="A30:E30"/>
    <mergeCell ref="A31:E31"/>
    <mergeCell ref="A32:E32"/>
    <mergeCell ref="A33:E33"/>
    <mergeCell ref="A34:E34"/>
    <mergeCell ref="A40:E40"/>
    <mergeCell ref="A41:E41"/>
    <mergeCell ref="A35:E35"/>
    <mergeCell ref="A36:E36"/>
    <mergeCell ref="A37:E37"/>
    <mergeCell ref="A38:E38"/>
    <mergeCell ref="A39:E39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14"/>
  <sheetViews>
    <sheetView zoomScaleSheetLayoutView="75" zoomScalePageLayoutView="0" workbookViewId="0" topLeftCell="A502">
      <selection activeCell="E774" sqref="E774"/>
    </sheetView>
  </sheetViews>
  <sheetFormatPr defaultColWidth="45.875" defaultRowHeight="15.75" customHeight="1"/>
  <cols>
    <col min="1" max="1" width="80.875" style="5" customWidth="1"/>
    <col min="2" max="5" width="20.75390625" style="18" customWidth="1"/>
    <col min="6" max="6" width="19.25390625" style="5" customWidth="1"/>
    <col min="7" max="7" width="17.875" style="5" customWidth="1"/>
    <col min="8" max="8" width="21.25390625" style="5" customWidth="1"/>
    <col min="9" max="9" width="18.625" style="11" customWidth="1"/>
    <col min="10" max="10" width="22.75390625" style="11" customWidth="1"/>
    <col min="11" max="11" width="22.00390625" style="5" customWidth="1"/>
    <col min="12" max="16384" width="45.875" style="5" customWidth="1"/>
  </cols>
  <sheetData>
    <row r="1" ht="15.75" customHeight="1">
      <c r="I1" s="135"/>
    </row>
    <row r="2" spans="1:9" ht="15.75" customHeight="1">
      <c r="A2" s="180" t="s">
        <v>569</v>
      </c>
      <c r="B2" s="181"/>
      <c r="C2" s="181"/>
      <c r="D2" s="181"/>
      <c r="E2" s="181"/>
      <c r="I2" s="135"/>
    </row>
    <row r="3" spans="1:9" ht="15.75" customHeight="1">
      <c r="A3" s="182"/>
      <c r="B3" s="183"/>
      <c r="C3" s="183"/>
      <c r="D3" s="183"/>
      <c r="E3" s="183"/>
      <c r="I3" s="135"/>
    </row>
    <row r="4" spans="1:9" ht="23.25" customHeight="1" thickBot="1">
      <c r="A4" s="184" t="s">
        <v>0</v>
      </c>
      <c r="B4" s="185"/>
      <c r="C4" s="185"/>
      <c r="D4" s="185"/>
      <c r="E4" s="185"/>
      <c r="I4" s="135"/>
    </row>
    <row r="5" spans="1:9" ht="15.75" customHeight="1">
      <c r="A5" s="186" t="s">
        <v>1</v>
      </c>
      <c r="B5" s="187" t="s">
        <v>2</v>
      </c>
      <c r="C5" s="188" t="s">
        <v>2</v>
      </c>
      <c r="D5" s="189" t="s">
        <v>4</v>
      </c>
      <c r="E5" s="187" t="s">
        <v>119</v>
      </c>
      <c r="I5" s="135"/>
    </row>
    <row r="6" spans="1:9" ht="15.75" customHeight="1">
      <c r="A6" s="190"/>
      <c r="B6" s="191" t="s">
        <v>88</v>
      </c>
      <c r="C6" s="192" t="s">
        <v>3</v>
      </c>
      <c r="D6" s="190" t="s">
        <v>570</v>
      </c>
      <c r="E6" s="191" t="s">
        <v>120</v>
      </c>
      <c r="I6" s="135"/>
    </row>
    <row r="7" spans="1:9" ht="15.75" customHeight="1" thickBot="1">
      <c r="A7" s="193"/>
      <c r="B7" s="194" t="s">
        <v>121</v>
      </c>
      <c r="C7" s="195" t="s">
        <v>5</v>
      </c>
      <c r="D7" s="193" t="s">
        <v>5</v>
      </c>
      <c r="E7" s="194"/>
      <c r="I7" s="135"/>
    </row>
    <row r="8" spans="1:9" ht="15.75" customHeight="1" thickBot="1" thickTop="1">
      <c r="A8" s="196" t="s">
        <v>6</v>
      </c>
      <c r="B8" s="197">
        <v>118381400</v>
      </c>
      <c r="C8" s="197">
        <v>126888400</v>
      </c>
      <c r="D8" s="197">
        <v>146068686.37</v>
      </c>
      <c r="E8" s="197">
        <f>SUM(D8/C8*100)</f>
        <v>115.11587061543844</v>
      </c>
      <c r="I8" s="135"/>
    </row>
    <row r="9" spans="1:9" ht="15.75" customHeight="1" thickBot="1">
      <c r="A9" s="196" t="s">
        <v>7</v>
      </c>
      <c r="B9" s="197">
        <v>6621000</v>
      </c>
      <c r="C9" s="197">
        <v>8536600</v>
      </c>
      <c r="D9" s="197">
        <v>12797390.28</v>
      </c>
      <c r="E9" s="197">
        <f>SUM(D9/C9*100)</f>
        <v>149.9120291450929</v>
      </c>
      <c r="I9" s="135"/>
    </row>
    <row r="10" spans="1:9" ht="15.75" customHeight="1" thickBot="1">
      <c r="A10" s="196" t="s">
        <v>8</v>
      </c>
      <c r="B10" s="197">
        <v>5000000</v>
      </c>
      <c r="C10" s="197">
        <v>5281000</v>
      </c>
      <c r="D10" s="197">
        <v>5542962</v>
      </c>
      <c r="E10" s="197">
        <f>SUM(D10/C10*100)</f>
        <v>104.96046203370575</v>
      </c>
      <c r="I10" s="135"/>
    </row>
    <row r="11" spans="1:9" ht="15.75" customHeight="1">
      <c r="A11" s="198" t="s">
        <v>148</v>
      </c>
      <c r="B11" s="199">
        <v>30583600</v>
      </c>
      <c r="C11" s="199">
        <v>42324272.8</v>
      </c>
      <c r="D11" s="200">
        <v>258555710.62</v>
      </c>
      <c r="E11" s="199">
        <f>SUM(D11/C11*100)</f>
        <v>610.8922694118918</v>
      </c>
      <c r="I11" s="135"/>
    </row>
    <row r="12" spans="1:9" ht="15.75" customHeight="1" thickBot="1">
      <c r="A12" s="201" t="s">
        <v>86</v>
      </c>
      <c r="B12" s="202">
        <v>0</v>
      </c>
      <c r="C12" s="203">
        <v>0</v>
      </c>
      <c r="D12" s="204">
        <v>212968530.02</v>
      </c>
      <c r="E12" s="205"/>
      <c r="I12" s="135"/>
    </row>
    <row r="13" spans="1:9" ht="15.75" customHeight="1" thickBot="1">
      <c r="A13" s="196" t="s">
        <v>149</v>
      </c>
      <c r="B13" s="206">
        <f>SUM(B11-B12)</f>
        <v>30583600</v>
      </c>
      <c r="C13" s="206">
        <f>SUM(C11-C12)</f>
        <v>42324272.8</v>
      </c>
      <c r="D13" s="206">
        <f>SUM(D11-D12)</f>
        <v>45587180.599999994</v>
      </c>
      <c r="E13" s="206">
        <f>SUM(D13/C11*100)</f>
        <v>107.7093062305373</v>
      </c>
      <c r="I13" s="135"/>
    </row>
    <row r="14" spans="1:9" ht="15.75" customHeight="1" thickBot="1">
      <c r="A14" s="207" t="s">
        <v>9</v>
      </c>
      <c r="B14" s="208">
        <f>SUM(B8,B9,B10,B13)</f>
        <v>160586000</v>
      </c>
      <c r="C14" s="208">
        <f>SUM(C8,C9,C10,C13)</f>
        <v>183030272.8</v>
      </c>
      <c r="D14" s="208">
        <f>SUM(D8,D9,D10,D13)</f>
        <v>209996219.25</v>
      </c>
      <c r="E14" s="209">
        <f>SUM(D14/C14*100)</f>
        <v>114.73305264614126</v>
      </c>
      <c r="I14" s="135"/>
    </row>
    <row r="15" spans="1:9" ht="15.75" customHeight="1" thickTop="1">
      <c r="A15" s="210" t="s">
        <v>10</v>
      </c>
      <c r="B15" s="211">
        <v>152680000</v>
      </c>
      <c r="C15" s="211">
        <v>199232068.5</v>
      </c>
      <c r="D15" s="211">
        <v>381628489.17</v>
      </c>
      <c r="E15" s="212">
        <f>SUM(D15/C15*100)</f>
        <v>191.5497299421955</v>
      </c>
      <c r="I15" s="135"/>
    </row>
    <row r="16" spans="1:9" ht="15.75" customHeight="1">
      <c r="A16" s="213" t="s">
        <v>86</v>
      </c>
      <c r="B16" s="214">
        <v>0</v>
      </c>
      <c r="C16" s="214">
        <v>0</v>
      </c>
      <c r="D16" s="214">
        <v>212968530.02</v>
      </c>
      <c r="E16" s="214" t="s">
        <v>122</v>
      </c>
      <c r="I16" s="135"/>
    </row>
    <row r="17" spans="1:9" ht="15.75" customHeight="1" thickBot="1">
      <c r="A17" s="215" t="s">
        <v>11</v>
      </c>
      <c r="B17" s="205">
        <f>SUM(B15-B16)</f>
        <v>152680000</v>
      </c>
      <c r="C17" s="205">
        <f>SUM(C15-C16)</f>
        <v>199232068.5</v>
      </c>
      <c r="D17" s="205">
        <f>SUM(D15-D16)</f>
        <v>168659959.15</v>
      </c>
      <c r="E17" s="197">
        <f>SUM(D17/C17*100)</f>
        <v>84.65502588003297</v>
      </c>
      <c r="I17" s="135"/>
    </row>
    <row r="18" spans="1:9" ht="15.75" customHeight="1" thickBot="1">
      <c r="A18" s="216" t="s">
        <v>12</v>
      </c>
      <c r="B18" s="217">
        <v>7435000</v>
      </c>
      <c r="C18" s="217">
        <v>70064204.3</v>
      </c>
      <c r="D18" s="217">
        <v>42998990.05</v>
      </c>
      <c r="E18" s="217">
        <f>SUM(D18/C18*100)</f>
        <v>61.37083904626602</v>
      </c>
      <c r="I18" s="135"/>
    </row>
    <row r="19" spans="1:9" ht="15.75" customHeight="1" thickBot="1">
      <c r="A19" s="218" t="s">
        <v>13</v>
      </c>
      <c r="B19" s="219">
        <f>SUM(B17:B18)</f>
        <v>160115000</v>
      </c>
      <c r="C19" s="219">
        <f>SUM(C17:C18)</f>
        <v>269296272.8</v>
      </c>
      <c r="D19" s="219">
        <f>SUM(D17:D18)</f>
        <v>211658949.2</v>
      </c>
      <c r="E19" s="217">
        <f>SUM(D19/C19*100)</f>
        <v>78.59705854792655</v>
      </c>
      <c r="I19" s="135"/>
    </row>
    <row r="20" spans="1:9" ht="15.75" customHeight="1" thickBot="1">
      <c r="A20" s="220" t="s">
        <v>14</v>
      </c>
      <c r="B20" s="221">
        <f>SUM(B14-B19)</f>
        <v>471000</v>
      </c>
      <c r="C20" s="221">
        <f>SUM(C14-C19)</f>
        <v>-86266000</v>
      </c>
      <c r="D20" s="221">
        <f>SUM(D14-D19)</f>
        <v>-1662729.949999988</v>
      </c>
      <c r="E20" s="221"/>
      <c r="I20" s="135"/>
    </row>
    <row r="21" spans="1:9" ht="15.75" customHeight="1" thickBot="1" thickTop="1">
      <c r="A21" s="222" t="s">
        <v>87</v>
      </c>
      <c r="B21" s="223">
        <f>SUM(B20*-1)</f>
        <v>-471000</v>
      </c>
      <c r="C21" s="223">
        <f>SUM(C20*-1)</f>
        <v>86266000</v>
      </c>
      <c r="D21" s="223">
        <f>SUM(D20*-1)</f>
        <v>1662729.949999988</v>
      </c>
      <c r="E21" s="223"/>
      <c r="I21" s="135"/>
    </row>
    <row r="22" ht="15.75" customHeight="1">
      <c r="I22" s="135"/>
    </row>
    <row r="23" spans="1:9" ht="15.75" customHeight="1">
      <c r="A23" s="289" t="s">
        <v>147</v>
      </c>
      <c r="B23" s="289"/>
      <c r="C23" s="289"/>
      <c r="D23" s="289"/>
      <c r="E23" s="289"/>
      <c r="I23" s="135"/>
    </row>
    <row r="24" spans="1:9" ht="15.75" customHeight="1">
      <c r="A24" s="288" t="s">
        <v>571</v>
      </c>
      <c r="B24" s="288"/>
      <c r="C24" s="288"/>
      <c r="D24" s="288"/>
      <c r="E24" s="288"/>
      <c r="F24" s="224"/>
      <c r="I24" s="135"/>
    </row>
    <row r="25" spans="1:10" s="225" customFormat="1" ht="15.75" customHeight="1">
      <c r="A25" s="289" t="s">
        <v>572</v>
      </c>
      <c r="B25" s="289"/>
      <c r="C25" s="289"/>
      <c r="D25" s="289"/>
      <c r="E25" s="289"/>
      <c r="F25" s="5"/>
      <c r="I25" s="136"/>
      <c r="J25" s="226"/>
    </row>
    <row r="26" spans="1:10" s="225" customFormat="1" ht="15.75" customHeight="1">
      <c r="A26" s="286" t="s">
        <v>573</v>
      </c>
      <c r="B26" s="286"/>
      <c r="C26" s="286"/>
      <c r="D26" s="286"/>
      <c r="E26" s="286"/>
      <c r="F26" s="227"/>
      <c r="I26" s="136"/>
      <c r="J26" s="226"/>
    </row>
    <row r="27" spans="1:10" s="227" customFormat="1" ht="15.75" customHeight="1">
      <c r="A27" s="290" t="s">
        <v>574</v>
      </c>
      <c r="B27" s="286"/>
      <c r="C27" s="286"/>
      <c r="D27" s="286"/>
      <c r="E27" s="286"/>
      <c r="I27" s="137"/>
      <c r="J27" s="228"/>
    </row>
    <row r="28" spans="1:10" s="227" customFormat="1" ht="15.75" customHeight="1">
      <c r="A28" s="286" t="s">
        <v>575</v>
      </c>
      <c r="B28" s="286"/>
      <c r="C28" s="286"/>
      <c r="D28" s="286"/>
      <c r="E28" s="286"/>
      <c r="I28" s="137"/>
      <c r="J28" s="228"/>
    </row>
    <row r="29" spans="1:10" s="227" customFormat="1" ht="15.75" customHeight="1">
      <c r="A29" s="287" t="s">
        <v>576</v>
      </c>
      <c r="B29" s="287"/>
      <c r="C29" s="287"/>
      <c r="D29" s="287"/>
      <c r="E29" s="287"/>
      <c r="F29" s="229"/>
      <c r="I29" s="137"/>
      <c r="J29" s="228"/>
    </row>
    <row r="30" spans="1:10" s="227" customFormat="1" ht="15.75" customHeight="1">
      <c r="A30" s="291" t="s">
        <v>108</v>
      </c>
      <c r="B30" s="291"/>
      <c r="C30" s="291"/>
      <c r="D30" s="291"/>
      <c r="E30" s="291"/>
      <c r="F30" s="230"/>
      <c r="I30" s="137"/>
      <c r="J30" s="228"/>
    </row>
    <row r="31" spans="1:10" s="227" customFormat="1" ht="15.75" customHeight="1">
      <c r="A31" s="286" t="s">
        <v>109</v>
      </c>
      <c r="B31" s="286"/>
      <c r="C31" s="286"/>
      <c r="D31" s="286"/>
      <c r="E31" s="286"/>
      <c r="I31" s="137"/>
      <c r="J31" s="228"/>
    </row>
    <row r="32" spans="1:10" s="227" customFormat="1" ht="15.75" customHeight="1">
      <c r="A32" s="286" t="s">
        <v>110</v>
      </c>
      <c r="B32" s="286"/>
      <c r="C32" s="286"/>
      <c r="D32" s="286"/>
      <c r="E32" s="286"/>
      <c r="I32" s="137"/>
      <c r="J32" s="228"/>
    </row>
    <row r="33" spans="1:10" s="227" customFormat="1" ht="15.75" customHeight="1">
      <c r="A33" s="286" t="s">
        <v>111</v>
      </c>
      <c r="B33" s="286"/>
      <c r="C33" s="286"/>
      <c r="D33" s="286"/>
      <c r="E33" s="286"/>
      <c r="I33" s="137"/>
      <c r="J33" s="228"/>
    </row>
    <row r="34" spans="1:10" s="225" customFormat="1" ht="15.75" customHeight="1">
      <c r="A34" s="287" t="s">
        <v>577</v>
      </c>
      <c r="B34" s="287"/>
      <c r="C34" s="287"/>
      <c r="D34" s="287"/>
      <c r="E34" s="287"/>
      <c r="F34" s="229"/>
      <c r="I34" s="136"/>
      <c r="J34" s="226"/>
    </row>
    <row r="35" spans="1:10" s="227" customFormat="1" ht="15.75" customHeight="1">
      <c r="A35" s="287" t="s">
        <v>578</v>
      </c>
      <c r="B35" s="287"/>
      <c r="C35" s="287"/>
      <c r="D35" s="287"/>
      <c r="E35" s="287"/>
      <c r="F35" s="229"/>
      <c r="I35" s="138"/>
      <c r="J35" s="228"/>
    </row>
    <row r="36" spans="1:10" s="227" customFormat="1" ht="15.75" customHeight="1">
      <c r="A36" s="286" t="s">
        <v>579</v>
      </c>
      <c r="B36" s="286"/>
      <c r="C36" s="286"/>
      <c r="D36" s="286"/>
      <c r="E36" s="286"/>
      <c r="I36" s="137"/>
      <c r="J36" s="228"/>
    </row>
    <row r="37" spans="1:10" s="227" customFormat="1" ht="15.75" customHeight="1">
      <c r="A37" s="287" t="s">
        <v>580</v>
      </c>
      <c r="B37" s="287"/>
      <c r="C37" s="287"/>
      <c r="D37" s="287"/>
      <c r="E37" s="287"/>
      <c r="F37" s="229"/>
      <c r="I37" s="137"/>
      <c r="J37" s="228"/>
    </row>
    <row r="38" spans="1:10" s="227" customFormat="1" ht="15.75" customHeight="1">
      <c r="A38" s="286" t="s">
        <v>581</v>
      </c>
      <c r="B38" s="286"/>
      <c r="C38" s="286"/>
      <c r="D38" s="286"/>
      <c r="E38" s="286"/>
      <c r="I38" s="137"/>
      <c r="J38" s="228"/>
    </row>
    <row r="39" spans="1:10" s="227" customFormat="1" ht="15.75" customHeight="1">
      <c r="A39" s="286" t="s">
        <v>582</v>
      </c>
      <c r="B39" s="286"/>
      <c r="C39" s="286"/>
      <c r="D39" s="286"/>
      <c r="E39" s="286"/>
      <c r="I39" s="137"/>
      <c r="J39" s="228"/>
    </row>
    <row r="40" spans="1:10" s="227" customFormat="1" ht="15.75" customHeight="1">
      <c r="A40" s="286"/>
      <c r="B40" s="286"/>
      <c r="C40" s="286"/>
      <c r="D40" s="286"/>
      <c r="E40" s="286"/>
      <c r="I40" s="137"/>
      <c r="J40" s="228"/>
    </row>
    <row r="41" spans="1:10" s="227" customFormat="1" ht="15.75" customHeight="1">
      <c r="A41" s="286"/>
      <c r="B41" s="286"/>
      <c r="C41" s="286"/>
      <c r="D41" s="286"/>
      <c r="E41" s="286"/>
      <c r="I41" s="137"/>
      <c r="J41" s="228"/>
    </row>
    <row r="42" spans="1:10" s="227" customFormat="1" ht="15.75" customHeight="1">
      <c r="A42" s="286"/>
      <c r="B42" s="286"/>
      <c r="C42" s="286"/>
      <c r="D42" s="286"/>
      <c r="E42" s="286"/>
      <c r="I42" s="137"/>
      <c r="J42" s="228"/>
    </row>
    <row r="43" spans="2:10" s="227" customFormat="1" ht="15.75" customHeight="1">
      <c r="B43" s="231"/>
      <c r="C43" s="231"/>
      <c r="D43" s="231"/>
      <c r="E43" s="231"/>
      <c r="I43" s="137"/>
      <c r="J43" s="228"/>
    </row>
    <row r="44" spans="1:10" s="1" customFormat="1" ht="15.75" customHeight="1" thickBot="1">
      <c r="A44" s="232" t="s">
        <v>583</v>
      </c>
      <c r="B44" s="233"/>
      <c r="C44" s="233"/>
      <c r="D44" s="233"/>
      <c r="E44" s="233"/>
      <c r="I44" s="139"/>
      <c r="J44" s="144"/>
    </row>
    <row r="45" spans="1:10" s="17" customFormat="1" ht="15.75" customHeight="1">
      <c r="A45" s="2"/>
      <c r="B45" s="3" t="s">
        <v>89</v>
      </c>
      <c r="C45" s="3" t="s">
        <v>16</v>
      </c>
      <c r="D45" s="3" t="s">
        <v>4</v>
      </c>
      <c r="E45" s="4" t="s">
        <v>17</v>
      </c>
      <c r="I45" s="140"/>
      <c r="J45" s="32"/>
    </row>
    <row r="46" spans="1:10" s="17" customFormat="1" ht="15.75" customHeight="1" thickBot="1">
      <c r="A46" s="6" t="s">
        <v>1</v>
      </c>
      <c r="B46" s="7" t="s">
        <v>19</v>
      </c>
      <c r="C46" s="7" t="s">
        <v>19</v>
      </c>
      <c r="D46" s="7" t="s">
        <v>19</v>
      </c>
      <c r="E46" s="8"/>
      <c r="I46" s="140"/>
      <c r="J46" s="32"/>
    </row>
    <row r="47" spans="1:10" s="17" customFormat="1" ht="15.75" customHeight="1" thickBot="1">
      <c r="A47" s="41"/>
      <c r="B47" s="234"/>
      <c r="C47" s="234"/>
      <c r="D47" s="234"/>
      <c r="E47" s="235"/>
      <c r="I47" s="140"/>
      <c r="J47" s="32"/>
    </row>
    <row r="48" spans="1:10" s="16" customFormat="1" ht="15.75" customHeight="1" thickBot="1">
      <c r="A48" s="236" t="s">
        <v>35</v>
      </c>
      <c r="B48" s="237"/>
      <c r="C48" s="237"/>
      <c r="D48" s="237"/>
      <c r="E48" s="238"/>
      <c r="I48" s="141"/>
      <c r="J48" s="12"/>
    </row>
    <row r="49" spans="1:9" ht="15.75" customHeight="1">
      <c r="A49" s="38" t="s">
        <v>21</v>
      </c>
      <c r="B49" s="39">
        <v>21500000</v>
      </c>
      <c r="C49" s="39">
        <f>SUM(B49)</f>
        <v>21500000</v>
      </c>
      <c r="D49" s="39">
        <v>24987316.47</v>
      </c>
      <c r="E49" s="42">
        <f aca="true" t="shared" si="0" ref="E49:E54">SUM(D49/C49*100)</f>
        <v>116.22007660465117</v>
      </c>
      <c r="I49" s="135"/>
    </row>
    <row r="50" spans="1:9" ht="15.75" customHeight="1">
      <c r="A50" s="9" t="s">
        <v>20</v>
      </c>
      <c r="B50" s="10">
        <v>3200000</v>
      </c>
      <c r="C50" s="39">
        <f>SUM(B50)</f>
        <v>3200000</v>
      </c>
      <c r="D50" s="10">
        <v>3971110.66</v>
      </c>
      <c r="E50" s="42">
        <f t="shared" si="0"/>
        <v>124.09720812500001</v>
      </c>
      <c r="I50" s="135"/>
    </row>
    <row r="51" spans="1:9" ht="15.75" customHeight="1">
      <c r="A51" s="9" t="s">
        <v>22</v>
      </c>
      <c r="B51" s="10">
        <v>2000000</v>
      </c>
      <c r="C51" s="39">
        <f>SUM(B51)</f>
        <v>2000000</v>
      </c>
      <c r="D51" s="10">
        <v>2550112.21</v>
      </c>
      <c r="E51" s="42">
        <f t="shared" si="0"/>
        <v>127.5056105</v>
      </c>
      <c r="I51" s="135"/>
    </row>
    <row r="52" spans="1:9" ht="15.75" customHeight="1">
      <c r="A52" s="9" t="s">
        <v>23</v>
      </c>
      <c r="B52" s="10">
        <v>17500000</v>
      </c>
      <c r="C52" s="39">
        <v>18907000</v>
      </c>
      <c r="D52" s="10">
        <v>24778077.98</v>
      </c>
      <c r="E52" s="42">
        <f t="shared" si="0"/>
        <v>131.05240376580102</v>
      </c>
      <c r="I52" s="135"/>
    </row>
    <row r="53" spans="1:9" ht="15.75" customHeight="1">
      <c r="A53" s="9" t="s">
        <v>24</v>
      </c>
      <c r="B53" s="10">
        <v>1800000</v>
      </c>
      <c r="C53" s="39">
        <v>6651000</v>
      </c>
      <c r="D53" s="10">
        <v>6302870</v>
      </c>
      <c r="E53" s="42">
        <f t="shared" si="0"/>
        <v>94.76574951135167</v>
      </c>
      <c r="I53" s="135"/>
    </row>
    <row r="54" spans="1:9" ht="15.75" customHeight="1">
      <c r="A54" s="9" t="s">
        <v>25</v>
      </c>
      <c r="B54" s="10">
        <v>45416400</v>
      </c>
      <c r="C54" s="39">
        <v>47182400</v>
      </c>
      <c r="D54" s="10">
        <v>53409076.6</v>
      </c>
      <c r="E54" s="42">
        <f t="shared" si="0"/>
        <v>113.19703236800163</v>
      </c>
      <c r="I54" s="135"/>
    </row>
    <row r="55" spans="1:9" ht="15.75" customHeight="1">
      <c r="A55" s="9" t="s">
        <v>129</v>
      </c>
      <c r="B55" s="10">
        <v>0</v>
      </c>
      <c r="C55" s="39">
        <f>SUM(B55)</f>
        <v>0</v>
      </c>
      <c r="D55" s="10">
        <v>2000</v>
      </c>
      <c r="E55" s="42" t="s">
        <v>90</v>
      </c>
      <c r="I55" s="135"/>
    </row>
    <row r="56" spans="1:9" ht="15.75" customHeight="1">
      <c r="A56" s="9" t="s">
        <v>98</v>
      </c>
      <c r="B56" s="10">
        <v>0</v>
      </c>
      <c r="C56" s="39">
        <f>SUM(B56)</f>
        <v>0</v>
      </c>
      <c r="D56" s="10">
        <v>21543</v>
      </c>
      <c r="E56" s="42" t="s">
        <v>90</v>
      </c>
      <c r="F56" s="5" t="s">
        <v>106</v>
      </c>
      <c r="I56" s="135"/>
    </row>
    <row r="57" spans="1:9" ht="15.75" customHeight="1">
      <c r="A57" s="9" t="s">
        <v>130</v>
      </c>
      <c r="B57" s="10">
        <v>0</v>
      </c>
      <c r="C57" s="39">
        <f>SUM(B57)</f>
        <v>0</v>
      </c>
      <c r="D57" s="10">
        <v>7865</v>
      </c>
      <c r="E57" s="42" t="s">
        <v>90</v>
      </c>
      <c r="I57" s="135"/>
    </row>
    <row r="58" spans="1:9" ht="15.75" customHeight="1">
      <c r="A58" s="9" t="s">
        <v>26</v>
      </c>
      <c r="B58" s="10">
        <v>5600000</v>
      </c>
      <c r="C58" s="39">
        <f>SUM(B58)</f>
        <v>5600000</v>
      </c>
      <c r="D58" s="10">
        <v>5650792</v>
      </c>
      <c r="E58" s="42">
        <f aca="true" t="shared" si="1" ref="E58:E65">SUM(D58/C58*100)</f>
        <v>100.907</v>
      </c>
      <c r="I58" s="135"/>
    </row>
    <row r="59" spans="1:9" ht="15.75" customHeight="1">
      <c r="A59" s="9" t="s">
        <v>27</v>
      </c>
      <c r="B59" s="10">
        <v>230000</v>
      </c>
      <c r="C59" s="39">
        <v>247200</v>
      </c>
      <c r="D59" s="10">
        <v>237244</v>
      </c>
      <c r="E59" s="42">
        <f t="shared" si="1"/>
        <v>95.97249190938511</v>
      </c>
      <c r="I59" s="135"/>
    </row>
    <row r="60" spans="1:9" ht="15.75" customHeight="1">
      <c r="A60" s="9" t="s">
        <v>28</v>
      </c>
      <c r="B60" s="10">
        <v>280000</v>
      </c>
      <c r="C60" s="39">
        <v>295800</v>
      </c>
      <c r="D60" s="10">
        <v>277609</v>
      </c>
      <c r="E60" s="42">
        <f t="shared" si="1"/>
        <v>93.85023664638268</v>
      </c>
      <c r="I60" s="135"/>
    </row>
    <row r="61" spans="1:9" ht="15.75" customHeight="1">
      <c r="A61" s="9" t="s">
        <v>29</v>
      </c>
      <c r="B61" s="10">
        <v>55000</v>
      </c>
      <c r="C61" s="39">
        <f>SUM(B61)</f>
        <v>55000</v>
      </c>
      <c r="D61" s="10">
        <v>64766</v>
      </c>
      <c r="E61" s="42">
        <f t="shared" si="1"/>
        <v>117.75636363636363</v>
      </c>
      <c r="I61" s="135"/>
    </row>
    <row r="62" spans="1:9" ht="15.75" customHeight="1">
      <c r="A62" s="9" t="s">
        <v>30</v>
      </c>
      <c r="B62" s="10">
        <v>2200000</v>
      </c>
      <c r="C62" s="39">
        <f>SUM(B62)</f>
        <v>2200000</v>
      </c>
      <c r="D62" s="10">
        <v>2453280</v>
      </c>
      <c r="E62" s="42">
        <f t="shared" si="1"/>
        <v>111.51272727272728</v>
      </c>
      <c r="I62" s="135"/>
    </row>
    <row r="63" spans="1:9" ht="15.75" customHeight="1">
      <c r="A63" s="9" t="s">
        <v>150</v>
      </c>
      <c r="B63" s="10">
        <v>1000000</v>
      </c>
      <c r="C63" s="39">
        <v>0</v>
      </c>
      <c r="D63" s="10">
        <v>523306.64</v>
      </c>
      <c r="E63" s="42" t="s">
        <v>90</v>
      </c>
      <c r="I63" s="135"/>
    </row>
    <row r="64" spans="1:9" ht="15.75" customHeight="1">
      <c r="A64" s="9" t="s">
        <v>151</v>
      </c>
      <c r="B64" s="10">
        <v>0</v>
      </c>
      <c r="C64" s="39">
        <v>450000</v>
      </c>
      <c r="D64" s="10">
        <v>594200</v>
      </c>
      <c r="E64" s="42">
        <f t="shared" si="1"/>
        <v>132.04444444444445</v>
      </c>
      <c r="I64" s="135"/>
    </row>
    <row r="65" spans="1:9" ht="15.75" customHeight="1">
      <c r="A65" s="9" t="s">
        <v>152</v>
      </c>
      <c r="B65" s="10">
        <v>0</v>
      </c>
      <c r="C65" s="39">
        <v>1000000</v>
      </c>
      <c r="D65" s="10">
        <v>1957923.98</v>
      </c>
      <c r="E65" s="42">
        <f t="shared" si="1"/>
        <v>195.792398</v>
      </c>
      <c r="I65" s="135"/>
    </row>
    <row r="66" spans="1:9" ht="15.75" customHeight="1">
      <c r="A66" s="9" t="s">
        <v>112</v>
      </c>
      <c r="B66" s="10">
        <v>0</v>
      </c>
      <c r="C66" s="39">
        <f>SUM(B66)</f>
        <v>0</v>
      </c>
      <c r="D66" s="10">
        <v>-3000</v>
      </c>
      <c r="E66" s="42" t="s">
        <v>90</v>
      </c>
      <c r="I66" s="135"/>
    </row>
    <row r="67" spans="1:9" ht="15.75" customHeight="1">
      <c r="A67" s="9" t="s">
        <v>31</v>
      </c>
      <c r="B67" s="10">
        <v>6600000</v>
      </c>
      <c r="C67" s="39">
        <f>SUM(B67)</f>
        <v>6600000</v>
      </c>
      <c r="D67" s="10">
        <f>SUM(D68:D83)</f>
        <v>8075335</v>
      </c>
      <c r="E67" s="42">
        <f>SUM(D67/C67*100)</f>
        <v>122.3535606060606</v>
      </c>
      <c r="I67" s="135"/>
    </row>
    <row r="68" spans="1:10" s="94" customFormat="1" ht="15.75" customHeight="1">
      <c r="A68" s="90" t="s">
        <v>169</v>
      </c>
      <c r="B68" s="91"/>
      <c r="C68" s="92"/>
      <c r="D68" s="91">
        <v>1732100</v>
      </c>
      <c r="E68" s="100"/>
      <c r="F68" s="95"/>
      <c r="I68" s="134"/>
      <c r="J68" s="95"/>
    </row>
    <row r="69" spans="1:10" s="94" customFormat="1" ht="15.75" customHeight="1">
      <c r="A69" s="90" t="s">
        <v>179</v>
      </c>
      <c r="B69" s="91"/>
      <c r="C69" s="92"/>
      <c r="D69" s="91">
        <v>32550</v>
      </c>
      <c r="E69" s="93"/>
      <c r="F69" s="95"/>
      <c r="I69" s="134"/>
      <c r="J69" s="95"/>
    </row>
    <row r="70" spans="1:10" s="94" customFormat="1" ht="15.75" customHeight="1">
      <c r="A70" s="90" t="s">
        <v>170</v>
      </c>
      <c r="B70" s="91"/>
      <c r="C70" s="92"/>
      <c r="D70" s="91">
        <v>2000</v>
      </c>
      <c r="E70" s="100"/>
      <c r="I70" s="134"/>
      <c r="J70" s="95"/>
    </row>
    <row r="71" spans="1:10" s="94" customFormat="1" ht="15.75" customHeight="1">
      <c r="A71" s="90" t="s">
        <v>171</v>
      </c>
      <c r="B71" s="91"/>
      <c r="C71" s="92"/>
      <c r="D71" s="91">
        <v>250830</v>
      </c>
      <c r="E71" s="93"/>
      <c r="I71" s="134"/>
      <c r="J71" s="95"/>
    </row>
    <row r="72" spans="1:10" s="94" customFormat="1" ht="15.75" customHeight="1">
      <c r="A72" s="90" t="s">
        <v>172</v>
      </c>
      <c r="B72" s="91"/>
      <c r="C72" s="92"/>
      <c r="D72" s="91">
        <v>15600</v>
      </c>
      <c r="E72" s="100"/>
      <c r="I72" s="134"/>
      <c r="J72" s="95"/>
    </row>
    <row r="73" spans="1:10" s="94" customFormat="1" ht="15.75" customHeight="1">
      <c r="A73" s="90" t="s">
        <v>173</v>
      </c>
      <c r="B73" s="91"/>
      <c r="C73" s="92"/>
      <c r="D73" s="91">
        <v>318100</v>
      </c>
      <c r="E73" s="93"/>
      <c r="I73" s="134"/>
      <c r="J73" s="95"/>
    </row>
    <row r="74" spans="1:10" s="94" customFormat="1" ht="15.75" customHeight="1">
      <c r="A74" s="90" t="s">
        <v>174</v>
      </c>
      <c r="B74" s="91"/>
      <c r="C74" s="92"/>
      <c r="D74" s="91">
        <v>20505</v>
      </c>
      <c r="E74" s="100"/>
      <c r="I74" s="134"/>
      <c r="J74" s="95"/>
    </row>
    <row r="75" spans="1:10" s="94" customFormat="1" ht="15.75" customHeight="1">
      <c r="A75" s="90" t="s">
        <v>175</v>
      </c>
      <c r="B75" s="91"/>
      <c r="C75" s="92"/>
      <c r="D75" s="91">
        <v>171900</v>
      </c>
      <c r="E75" s="93"/>
      <c r="I75" s="134"/>
      <c r="J75" s="95"/>
    </row>
    <row r="76" spans="1:10" s="94" customFormat="1" ht="15.75" customHeight="1">
      <c r="A76" s="90" t="s">
        <v>176</v>
      </c>
      <c r="B76" s="91"/>
      <c r="C76" s="92"/>
      <c r="D76" s="91">
        <v>4511455</v>
      </c>
      <c r="E76" s="100"/>
      <c r="I76" s="134"/>
      <c r="J76" s="95"/>
    </row>
    <row r="77" spans="1:10" s="94" customFormat="1" ht="15.75" customHeight="1">
      <c r="A77" s="90" t="s">
        <v>177</v>
      </c>
      <c r="B77" s="91"/>
      <c r="C77" s="92"/>
      <c r="D77" s="91">
        <v>830400</v>
      </c>
      <c r="E77" s="93"/>
      <c r="I77" s="134"/>
      <c r="J77" s="95"/>
    </row>
    <row r="78" spans="1:10" s="94" customFormat="1" ht="15.75" customHeight="1">
      <c r="A78" s="90" t="s">
        <v>178</v>
      </c>
      <c r="B78" s="91"/>
      <c r="C78" s="92"/>
      <c r="D78" s="91">
        <v>20855</v>
      </c>
      <c r="E78" s="100"/>
      <c r="I78" s="134"/>
      <c r="J78" s="95"/>
    </row>
    <row r="79" spans="1:10" s="94" customFormat="1" ht="15.75" customHeight="1">
      <c r="A79" s="90" t="s">
        <v>584</v>
      </c>
      <c r="B79" s="91"/>
      <c r="C79" s="92"/>
      <c r="D79" s="91">
        <v>1000</v>
      </c>
      <c r="E79" s="100"/>
      <c r="I79" s="134"/>
      <c r="J79" s="95"/>
    </row>
    <row r="80" spans="1:10" s="94" customFormat="1" ht="15.75" customHeight="1">
      <c r="A80" s="90" t="s">
        <v>180</v>
      </c>
      <c r="B80" s="91"/>
      <c r="C80" s="92"/>
      <c r="D80" s="91">
        <v>600</v>
      </c>
      <c r="E80" s="93"/>
      <c r="I80" s="134"/>
      <c r="J80" s="95"/>
    </row>
    <row r="81" spans="1:10" s="94" customFormat="1" ht="15.75" customHeight="1">
      <c r="A81" s="90" t="s">
        <v>181</v>
      </c>
      <c r="B81" s="91"/>
      <c r="C81" s="92"/>
      <c r="D81" s="91">
        <v>157650</v>
      </c>
      <c r="E81" s="100"/>
      <c r="I81" s="134"/>
      <c r="J81" s="95"/>
    </row>
    <row r="82" spans="1:10" s="94" customFormat="1" ht="15.75" customHeight="1">
      <c r="A82" s="90" t="s">
        <v>182</v>
      </c>
      <c r="B82" s="91"/>
      <c r="C82" s="92"/>
      <c r="D82" s="91">
        <v>290</v>
      </c>
      <c r="E82" s="93"/>
      <c r="I82" s="134"/>
      <c r="J82" s="95"/>
    </row>
    <row r="83" spans="1:10" s="94" customFormat="1" ht="15.75" customHeight="1">
      <c r="A83" s="90" t="s">
        <v>183</v>
      </c>
      <c r="B83" s="91"/>
      <c r="C83" s="92"/>
      <c r="D83" s="91">
        <v>9500</v>
      </c>
      <c r="E83" s="100"/>
      <c r="I83" s="134"/>
      <c r="J83" s="95"/>
    </row>
    <row r="84" spans="1:9" ht="15.75" customHeight="1" thickBot="1">
      <c r="A84" s="43" t="s">
        <v>32</v>
      </c>
      <c r="B84" s="40">
        <v>11000000</v>
      </c>
      <c r="C84" s="39">
        <f>SUM(B84)</f>
        <v>11000000</v>
      </c>
      <c r="D84" s="40">
        <v>10207257.83</v>
      </c>
      <c r="E84" s="59">
        <f>SUM(D84/C84*100)</f>
        <v>92.79325299999999</v>
      </c>
      <c r="I84" s="135"/>
    </row>
    <row r="85" spans="1:10" s="16" customFormat="1" ht="15.75" customHeight="1" thickBot="1">
      <c r="A85" s="56" t="s">
        <v>33</v>
      </c>
      <c r="B85" s="57">
        <f>SUM(B49:B84)</f>
        <v>118381400</v>
      </c>
      <c r="C85" s="57">
        <f>SUM(C49:C84)</f>
        <v>126888400</v>
      </c>
      <c r="D85" s="57">
        <f>SUM(D49:D67,D84)</f>
        <v>146068686.37000003</v>
      </c>
      <c r="E85" s="87">
        <f>SUM(D85/C85*100)</f>
        <v>115.11587061543847</v>
      </c>
      <c r="I85" s="141"/>
      <c r="J85" s="12"/>
    </row>
    <row r="86" spans="1:9" ht="15.75" customHeight="1" thickBot="1">
      <c r="A86" s="239"/>
      <c r="B86" s="240"/>
      <c r="C86" s="240"/>
      <c r="D86" s="241"/>
      <c r="E86" s="242"/>
      <c r="F86" s="243"/>
      <c r="I86" s="135"/>
    </row>
    <row r="87" spans="1:10" s="246" customFormat="1" ht="15.75" customHeight="1" thickBot="1">
      <c r="A87" s="44" t="s">
        <v>34</v>
      </c>
      <c r="B87" s="244"/>
      <c r="C87" s="45"/>
      <c r="D87" s="45"/>
      <c r="E87" s="245"/>
      <c r="I87" s="142"/>
      <c r="J87" s="247"/>
    </row>
    <row r="88" spans="1:9" ht="15.75" customHeight="1">
      <c r="A88" s="9" t="s">
        <v>36</v>
      </c>
      <c r="B88" s="10">
        <v>5000</v>
      </c>
      <c r="C88" s="10">
        <f>SUM(B88)</f>
        <v>5000</v>
      </c>
      <c r="D88" s="10">
        <v>19366</v>
      </c>
      <c r="E88" s="42">
        <f>SUM(D88/C88*100)</f>
        <v>387.32</v>
      </c>
      <c r="F88" s="11"/>
      <c r="I88" s="135"/>
    </row>
    <row r="89" spans="1:9" ht="15.75" customHeight="1">
      <c r="A89" s="9" t="s">
        <v>184</v>
      </c>
      <c r="B89" s="10">
        <v>1000</v>
      </c>
      <c r="C89" s="10">
        <v>1000</v>
      </c>
      <c r="D89" s="10">
        <v>0</v>
      </c>
      <c r="E89" s="42" t="s">
        <v>90</v>
      </c>
      <c r="F89" s="11"/>
      <c r="I89" s="135"/>
    </row>
    <row r="90" spans="1:9" ht="15.75" customHeight="1">
      <c r="A90" s="9" t="s">
        <v>585</v>
      </c>
      <c r="B90" s="10">
        <v>0</v>
      </c>
      <c r="C90" s="10">
        <v>0</v>
      </c>
      <c r="D90" s="10">
        <v>500</v>
      </c>
      <c r="E90" s="42" t="s">
        <v>90</v>
      </c>
      <c r="F90" s="11"/>
      <c r="I90" s="135"/>
    </row>
    <row r="91" spans="1:9" ht="15.75" customHeight="1">
      <c r="A91" s="9" t="s">
        <v>185</v>
      </c>
      <c r="B91" s="10">
        <v>0</v>
      </c>
      <c r="C91" s="10">
        <v>0</v>
      </c>
      <c r="D91" s="10">
        <v>2000</v>
      </c>
      <c r="E91" s="42" t="s">
        <v>90</v>
      </c>
      <c r="F91" s="11"/>
      <c r="I91" s="135"/>
    </row>
    <row r="92" spans="1:9" ht="15.75" customHeight="1">
      <c r="A92" s="9" t="s">
        <v>186</v>
      </c>
      <c r="B92" s="10">
        <v>0</v>
      </c>
      <c r="C92" s="10">
        <v>0</v>
      </c>
      <c r="D92" s="10">
        <v>130</v>
      </c>
      <c r="E92" s="42" t="s">
        <v>90</v>
      </c>
      <c r="F92" s="11"/>
      <c r="I92" s="135"/>
    </row>
    <row r="93" spans="1:9" ht="15.75" customHeight="1">
      <c r="A93" s="9" t="s">
        <v>187</v>
      </c>
      <c r="B93" s="10">
        <v>0</v>
      </c>
      <c r="C93" s="10">
        <v>0</v>
      </c>
      <c r="D93" s="10">
        <v>186206</v>
      </c>
      <c r="E93" s="42" t="s">
        <v>90</v>
      </c>
      <c r="F93" s="11"/>
      <c r="I93" s="135"/>
    </row>
    <row r="94" spans="1:9" ht="15.75" customHeight="1">
      <c r="A94" s="9" t="s">
        <v>188</v>
      </c>
      <c r="B94" s="10">
        <v>0</v>
      </c>
      <c r="C94" s="10">
        <v>0</v>
      </c>
      <c r="D94" s="10">
        <v>2735</v>
      </c>
      <c r="E94" s="74" t="s">
        <v>90</v>
      </c>
      <c r="F94" s="11">
        <f>SUM(D93:D94)</f>
        <v>188941</v>
      </c>
      <c r="I94" s="135"/>
    </row>
    <row r="95" spans="1:9" ht="15.75" customHeight="1">
      <c r="A95" s="43" t="s">
        <v>586</v>
      </c>
      <c r="B95" s="10">
        <v>556000</v>
      </c>
      <c r="C95" s="10">
        <v>556000</v>
      </c>
      <c r="D95" s="10">
        <v>401085.78</v>
      </c>
      <c r="E95" s="42">
        <f>SUM(D95/C95*100)</f>
        <v>72.13773021582735</v>
      </c>
      <c r="I95" s="135"/>
    </row>
    <row r="96" spans="1:9" ht="15.75" customHeight="1">
      <c r="A96" s="43" t="s">
        <v>587</v>
      </c>
      <c r="B96" s="10">
        <v>0</v>
      </c>
      <c r="C96" s="10">
        <f>SUM(B96)</f>
        <v>0</v>
      </c>
      <c r="D96" s="10">
        <v>22900</v>
      </c>
      <c r="E96" s="42" t="s">
        <v>90</v>
      </c>
      <c r="I96" s="135"/>
    </row>
    <row r="97" spans="1:9" ht="15.75" customHeight="1">
      <c r="A97" s="43" t="s">
        <v>588</v>
      </c>
      <c r="B97" s="248">
        <v>0</v>
      </c>
      <c r="C97" s="10">
        <v>0</v>
      </c>
      <c r="D97" s="10">
        <v>10710</v>
      </c>
      <c r="E97" s="42" t="s">
        <v>90</v>
      </c>
      <c r="I97" s="135"/>
    </row>
    <row r="98" spans="1:9" ht="15.75" customHeight="1">
      <c r="A98" s="43" t="s">
        <v>589</v>
      </c>
      <c r="B98" s="248">
        <v>0</v>
      </c>
      <c r="C98" s="10">
        <v>0</v>
      </c>
      <c r="D98" s="10">
        <v>16467</v>
      </c>
      <c r="E98" s="42" t="s">
        <v>90</v>
      </c>
      <c r="I98" s="135"/>
    </row>
    <row r="99" spans="1:9" ht="15.75" customHeight="1">
      <c r="A99" s="43" t="s">
        <v>590</v>
      </c>
      <c r="B99" s="248">
        <v>0</v>
      </c>
      <c r="C99" s="10">
        <v>0</v>
      </c>
      <c r="D99" s="10">
        <v>490</v>
      </c>
      <c r="E99" s="42" t="s">
        <v>90</v>
      </c>
      <c r="I99" s="135"/>
    </row>
    <row r="100" spans="1:9" ht="15.75" customHeight="1">
      <c r="A100" s="9" t="s">
        <v>189</v>
      </c>
      <c r="B100" s="248">
        <v>0</v>
      </c>
      <c r="C100" s="10">
        <v>1200000</v>
      </c>
      <c r="D100" s="10">
        <v>1736732.61</v>
      </c>
      <c r="E100" s="42">
        <f>SUM(D100/C100*100)</f>
        <v>144.7277175</v>
      </c>
      <c r="I100" s="135"/>
    </row>
    <row r="101" spans="1:9" ht="15.75" customHeight="1">
      <c r="A101" s="9" t="s">
        <v>190</v>
      </c>
      <c r="B101" s="248">
        <v>0</v>
      </c>
      <c r="C101" s="10">
        <v>0</v>
      </c>
      <c r="D101" s="10">
        <v>3146</v>
      </c>
      <c r="E101" s="42" t="s">
        <v>90</v>
      </c>
      <c r="I101" s="135"/>
    </row>
    <row r="102" spans="1:9" ht="15.75" customHeight="1">
      <c r="A102" s="9" t="s">
        <v>191</v>
      </c>
      <c r="B102" s="248">
        <v>0</v>
      </c>
      <c r="C102" s="10">
        <v>0</v>
      </c>
      <c r="D102" s="10">
        <v>16950</v>
      </c>
      <c r="E102" s="42" t="s">
        <v>90</v>
      </c>
      <c r="I102" s="135"/>
    </row>
    <row r="103" spans="1:9" ht="15.75" customHeight="1">
      <c r="A103" s="9" t="s">
        <v>192</v>
      </c>
      <c r="B103" s="10">
        <v>1000</v>
      </c>
      <c r="C103" s="10">
        <f>SUM(B103)</f>
        <v>1000</v>
      </c>
      <c r="D103" s="10">
        <v>2292</v>
      </c>
      <c r="E103" s="42">
        <f>SUM(D103/C103*100)</f>
        <v>229.2</v>
      </c>
      <c r="I103" s="135"/>
    </row>
    <row r="104" spans="1:9" ht="15.75" customHeight="1">
      <c r="A104" s="9" t="s">
        <v>193</v>
      </c>
      <c r="B104" s="10">
        <v>0</v>
      </c>
      <c r="C104" s="10">
        <f>SUM(B104)</f>
        <v>0</v>
      </c>
      <c r="D104" s="10">
        <v>249619.54</v>
      </c>
      <c r="E104" s="42" t="s">
        <v>90</v>
      </c>
      <c r="F104" s="11">
        <f>SUM(D104:D105)</f>
        <v>256114.54</v>
      </c>
      <c r="I104" s="135"/>
    </row>
    <row r="105" spans="1:9" ht="15.75" customHeight="1">
      <c r="A105" s="9" t="s">
        <v>592</v>
      </c>
      <c r="B105" s="10">
        <v>0</v>
      </c>
      <c r="C105" s="10">
        <v>0</v>
      </c>
      <c r="D105" s="10">
        <v>6495</v>
      </c>
      <c r="E105" s="42" t="s">
        <v>90</v>
      </c>
      <c r="I105" s="135"/>
    </row>
    <row r="106" spans="1:9" ht="15.75" customHeight="1">
      <c r="A106" s="9" t="s">
        <v>591</v>
      </c>
      <c r="B106" s="10">
        <v>0</v>
      </c>
      <c r="C106" s="10">
        <v>0</v>
      </c>
      <c r="D106" s="10">
        <v>520000</v>
      </c>
      <c r="E106" s="42" t="s">
        <v>90</v>
      </c>
      <c r="I106" s="135"/>
    </row>
    <row r="107" spans="1:9" ht="15.75" customHeight="1">
      <c r="A107" s="9" t="s">
        <v>593</v>
      </c>
      <c r="B107" s="10">
        <v>0</v>
      </c>
      <c r="C107" s="10">
        <f>SUM(B107)</f>
        <v>0</v>
      </c>
      <c r="D107" s="10">
        <v>95790.93</v>
      </c>
      <c r="E107" s="42" t="s">
        <v>90</v>
      </c>
      <c r="I107" s="135"/>
    </row>
    <row r="108" spans="1:9" ht="15.75" customHeight="1">
      <c r="A108" s="9" t="s">
        <v>194</v>
      </c>
      <c r="B108" s="10">
        <v>0</v>
      </c>
      <c r="C108" s="10">
        <v>3000</v>
      </c>
      <c r="D108" s="10">
        <v>35580</v>
      </c>
      <c r="E108" s="42" t="s">
        <v>90</v>
      </c>
      <c r="I108" s="135"/>
    </row>
    <row r="109" spans="1:9" ht="15.75" customHeight="1">
      <c r="A109" s="9" t="s">
        <v>594</v>
      </c>
      <c r="B109" s="10">
        <v>0</v>
      </c>
      <c r="C109" s="10">
        <v>0</v>
      </c>
      <c r="D109" s="10">
        <v>46000</v>
      </c>
      <c r="E109" s="42" t="s">
        <v>90</v>
      </c>
      <c r="I109" s="135"/>
    </row>
    <row r="110" spans="1:9" ht="15.75" customHeight="1">
      <c r="A110" s="9" t="s">
        <v>243</v>
      </c>
      <c r="B110" s="10"/>
      <c r="C110" s="10"/>
      <c r="D110" s="10"/>
      <c r="E110" s="42"/>
      <c r="I110" s="135"/>
    </row>
    <row r="111" spans="1:9" ht="15.75" customHeight="1">
      <c r="A111" s="9" t="s">
        <v>598</v>
      </c>
      <c r="B111" s="10">
        <v>0</v>
      </c>
      <c r="C111" s="10">
        <v>0</v>
      </c>
      <c r="D111" s="10">
        <v>18973.95</v>
      </c>
      <c r="E111" s="42" t="s">
        <v>90</v>
      </c>
      <c r="F111" s="11">
        <f>SUM(D111:D115)</f>
        <v>47070.549999999996</v>
      </c>
      <c r="I111" s="135">
        <f>SUM(D111:D115)</f>
        <v>47070.549999999996</v>
      </c>
    </row>
    <row r="112" spans="1:11" ht="15.75" customHeight="1">
      <c r="A112" s="9" t="s">
        <v>595</v>
      </c>
      <c r="B112" s="10">
        <v>8000</v>
      </c>
      <c r="C112" s="10">
        <v>8000</v>
      </c>
      <c r="D112" s="10">
        <v>21657</v>
      </c>
      <c r="E112" s="42">
        <f>SUM(D112/C112*100)</f>
        <v>270.7125</v>
      </c>
      <c r="I112" s="135">
        <f>SUM(C110:C115)</f>
        <v>25000</v>
      </c>
      <c r="K112" s="11"/>
    </row>
    <row r="113" spans="1:11" ht="15.75" customHeight="1">
      <c r="A113" s="9" t="s">
        <v>596</v>
      </c>
      <c r="B113" s="10">
        <v>5000</v>
      </c>
      <c r="C113" s="10">
        <v>5000</v>
      </c>
      <c r="D113" s="10">
        <v>5406.6</v>
      </c>
      <c r="E113" s="42">
        <f>SUM(D113/C113*100)</f>
        <v>108.132</v>
      </c>
      <c r="I113" s="135"/>
      <c r="K113" s="11"/>
    </row>
    <row r="114" spans="1:9" ht="15.75" customHeight="1">
      <c r="A114" s="9" t="s">
        <v>597</v>
      </c>
      <c r="B114" s="10">
        <v>0</v>
      </c>
      <c r="C114" s="10">
        <v>0</v>
      </c>
      <c r="D114" s="10">
        <v>1033</v>
      </c>
      <c r="E114" s="42" t="s">
        <v>90</v>
      </c>
      <c r="I114" s="135"/>
    </row>
    <row r="115" spans="1:9" ht="15.75" customHeight="1">
      <c r="A115" s="9" t="s">
        <v>195</v>
      </c>
      <c r="B115" s="10">
        <v>12000</v>
      </c>
      <c r="C115" s="10">
        <v>12000</v>
      </c>
      <c r="D115" s="10">
        <v>0</v>
      </c>
      <c r="E115" s="42">
        <f>SUM(D115/C115*100)</f>
        <v>0</v>
      </c>
      <c r="I115" s="135"/>
    </row>
    <row r="116" spans="1:9" ht="15.75" customHeight="1">
      <c r="A116" s="9" t="s">
        <v>196</v>
      </c>
      <c r="B116" s="10">
        <v>0</v>
      </c>
      <c r="C116" s="10">
        <v>0</v>
      </c>
      <c r="D116" s="10">
        <v>1800</v>
      </c>
      <c r="E116" s="42" t="s">
        <v>90</v>
      </c>
      <c r="F116" s="11">
        <f>SUM(D116:D119)</f>
        <v>129050</v>
      </c>
      <c r="I116" s="135"/>
    </row>
    <row r="117" spans="1:9" ht="15.75" customHeight="1">
      <c r="A117" s="9" t="s">
        <v>197</v>
      </c>
      <c r="B117" s="10">
        <v>0</v>
      </c>
      <c r="C117" s="10">
        <v>0</v>
      </c>
      <c r="D117" s="10">
        <v>13200</v>
      </c>
      <c r="E117" s="42" t="s">
        <v>90</v>
      </c>
      <c r="I117" s="135">
        <f>SUM(D116:D119)</f>
        <v>129050</v>
      </c>
    </row>
    <row r="118" spans="1:9" ht="15.75" customHeight="1">
      <c r="A118" s="9" t="s">
        <v>198</v>
      </c>
      <c r="B118" s="10">
        <v>0</v>
      </c>
      <c r="C118" s="10">
        <v>0</v>
      </c>
      <c r="D118" s="10">
        <v>76500</v>
      </c>
      <c r="E118" s="42" t="s">
        <v>90</v>
      </c>
      <c r="I118" s="135"/>
    </row>
    <row r="119" spans="1:9" ht="15.75" customHeight="1">
      <c r="A119" s="9" t="s">
        <v>199</v>
      </c>
      <c r="B119" s="10">
        <v>0</v>
      </c>
      <c r="C119" s="10">
        <v>0</v>
      </c>
      <c r="D119" s="10">
        <v>37550</v>
      </c>
      <c r="E119" s="42" t="s">
        <v>90</v>
      </c>
      <c r="F119" s="11"/>
      <c r="I119" s="135"/>
    </row>
    <row r="120" spans="1:9" ht="15.75" customHeight="1">
      <c r="A120" s="9" t="s">
        <v>131</v>
      </c>
      <c r="B120" s="10">
        <v>256000</v>
      </c>
      <c r="C120" s="10">
        <f>SUM(B120)</f>
        <v>256000</v>
      </c>
      <c r="D120" s="10">
        <v>238627.77</v>
      </c>
      <c r="E120" s="42">
        <f>SUM(D120/C120*100)</f>
        <v>93.21397265625</v>
      </c>
      <c r="I120" s="135"/>
    </row>
    <row r="121" spans="1:9" ht="15.75" customHeight="1">
      <c r="A121" s="9" t="s">
        <v>599</v>
      </c>
      <c r="B121" s="10">
        <v>0</v>
      </c>
      <c r="C121" s="10">
        <v>333000</v>
      </c>
      <c r="D121" s="10">
        <v>333402</v>
      </c>
      <c r="E121" s="42">
        <f>SUM(D121/C121*100)</f>
        <v>100.12072072072071</v>
      </c>
      <c r="I121" s="135"/>
    </row>
    <row r="122" spans="1:9" ht="15.75" customHeight="1">
      <c r="A122" s="9" t="s">
        <v>600</v>
      </c>
      <c r="B122" s="10">
        <v>0</v>
      </c>
      <c r="C122" s="10">
        <v>0</v>
      </c>
      <c r="D122" s="10">
        <v>7522</v>
      </c>
      <c r="E122" s="42" t="s">
        <v>90</v>
      </c>
      <c r="I122" s="135">
        <f>SUM(D121:D122)</f>
        <v>340924</v>
      </c>
    </row>
    <row r="123" spans="1:9" ht="15.75" customHeight="1">
      <c r="A123" s="9" t="s">
        <v>132</v>
      </c>
      <c r="B123" s="10">
        <v>0</v>
      </c>
      <c r="C123" s="10">
        <f>SUM(B123)</f>
        <v>0</v>
      </c>
      <c r="D123" s="10">
        <v>278049</v>
      </c>
      <c r="E123" s="42" t="s">
        <v>90</v>
      </c>
      <c r="I123" s="135"/>
    </row>
    <row r="124" spans="1:9" ht="15.75" customHeight="1">
      <c r="A124" s="9" t="s">
        <v>202</v>
      </c>
      <c r="B124" s="10">
        <v>0</v>
      </c>
      <c r="C124" s="10">
        <v>0</v>
      </c>
      <c r="D124" s="10">
        <v>184863.66</v>
      </c>
      <c r="E124" s="42" t="s">
        <v>90</v>
      </c>
      <c r="F124" s="11">
        <f>SUM(D123:D124)</f>
        <v>462912.66000000003</v>
      </c>
      <c r="I124" s="135">
        <f>SUM(D123:D124)</f>
        <v>462912.66000000003</v>
      </c>
    </row>
    <row r="125" spans="1:9" ht="15.75" customHeight="1">
      <c r="A125" s="9" t="s">
        <v>115</v>
      </c>
      <c r="B125" s="10"/>
      <c r="C125" s="10"/>
      <c r="D125" s="10"/>
      <c r="E125" s="42"/>
      <c r="I125" s="135"/>
    </row>
    <row r="126" spans="1:9" ht="15.75" customHeight="1">
      <c r="A126" s="9" t="s">
        <v>203</v>
      </c>
      <c r="B126" s="10">
        <v>0</v>
      </c>
      <c r="C126" s="10">
        <v>0</v>
      </c>
      <c r="D126" s="10">
        <v>306</v>
      </c>
      <c r="E126" s="42" t="s">
        <v>90</v>
      </c>
      <c r="F126" s="11">
        <f>SUM(B126:B136)</f>
        <v>2980000</v>
      </c>
      <c r="I126" s="135"/>
    </row>
    <row r="127" spans="1:9" ht="15.75" customHeight="1">
      <c r="A127" s="9" t="s">
        <v>204</v>
      </c>
      <c r="B127" s="10">
        <v>0</v>
      </c>
      <c r="C127" s="10">
        <v>0</v>
      </c>
      <c r="D127" s="10">
        <v>30600</v>
      </c>
      <c r="E127" s="42" t="s">
        <v>90</v>
      </c>
      <c r="F127" s="11">
        <f>SUM(C126:C136)</f>
        <v>2980000</v>
      </c>
      <c r="G127" s="11">
        <f>SUM(F128+F166)</f>
        <v>8276885.779999999</v>
      </c>
      <c r="I127" s="135"/>
    </row>
    <row r="128" spans="1:9" ht="15.75" customHeight="1">
      <c r="A128" s="9" t="s">
        <v>205</v>
      </c>
      <c r="B128" s="10">
        <v>0</v>
      </c>
      <c r="C128" s="10">
        <v>0</v>
      </c>
      <c r="D128" s="10">
        <v>424510</v>
      </c>
      <c r="E128" s="42" t="s">
        <v>90</v>
      </c>
      <c r="F128" s="11">
        <f>SUM(D126:D136)</f>
        <v>4697383.779999999</v>
      </c>
      <c r="I128" s="135"/>
    </row>
    <row r="129" spans="1:9" ht="15.75" customHeight="1">
      <c r="A129" s="9" t="s">
        <v>206</v>
      </c>
      <c r="B129" s="10">
        <v>0</v>
      </c>
      <c r="C129" s="10">
        <v>0</v>
      </c>
      <c r="D129" s="10">
        <v>5155</v>
      </c>
      <c r="E129" s="42" t="s">
        <v>90</v>
      </c>
      <c r="I129" s="135"/>
    </row>
    <row r="130" spans="1:9" ht="15.75" customHeight="1">
      <c r="A130" s="9" t="s">
        <v>601</v>
      </c>
      <c r="B130" s="10">
        <v>0</v>
      </c>
      <c r="C130" s="10">
        <v>0</v>
      </c>
      <c r="D130" s="10">
        <v>10000</v>
      </c>
      <c r="E130" s="42" t="s">
        <v>90</v>
      </c>
      <c r="I130" s="135">
        <f>SUM(C126:C136)</f>
        <v>2980000</v>
      </c>
    </row>
    <row r="131" spans="1:9" ht="15.75" customHeight="1">
      <c r="A131" s="9" t="s">
        <v>207</v>
      </c>
      <c r="B131" s="10">
        <v>190000</v>
      </c>
      <c r="C131" s="10">
        <v>190000</v>
      </c>
      <c r="D131" s="10">
        <v>200348</v>
      </c>
      <c r="E131" s="42">
        <f>SUM(D131/C131*100)</f>
        <v>105.44631578947367</v>
      </c>
      <c r="I131" s="135">
        <f>SUM(D126:D136)</f>
        <v>4697383.779999999</v>
      </c>
    </row>
    <row r="132" spans="1:9" ht="15.75" customHeight="1">
      <c r="A132" s="9" t="s">
        <v>208</v>
      </c>
      <c r="B132" s="10">
        <v>624000</v>
      </c>
      <c r="C132" s="10">
        <v>624000</v>
      </c>
      <c r="D132" s="10">
        <v>814266.94</v>
      </c>
      <c r="E132" s="42">
        <f>SUM(D132/C132*100)</f>
        <v>130.49149679487178</v>
      </c>
      <c r="I132" s="135"/>
    </row>
    <row r="133" spans="1:9" ht="15.75" customHeight="1">
      <c r="A133" s="9" t="s">
        <v>209</v>
      </c>
      <c r="B133" s="10">
        <v>0</v>
      </c>
      <c r="C133" s="10">
        <v>0</v>
      </c>
      <c r="D133" s="10">
        <v>15300</v>
      </c>
      <c r="E133" s="42" t="s">
        <v>90</v>
      </c>
      <c r="I133" s="135"/>
    </row>
    <row r="134" spans="1:9" ht="15.75" customHeight="1">
      <c r="A134" s="9" t="s">
        <v>210</v>
      </c>
      <c r="B134" s="10">
        <v>2166000</v>
      </c>
      <c r="C134" s="10">
        <v>2166000</v>
      </c>
      <c r="D134" s="10">
        <v>3187664.84</v>
      </c>
      <c r="E134" s="42">
        <f>SUM(D134/C134*100)</f>
        <v>147.16827516158816</v>
      </c>
      <c r="I134" s="135"/>
    </row>
    <row r="135" spans="1:9" ht="15.75" customHeight="1">
      <c r="A135" s="9" t="s">
        <v>211</v>
      </c>
      <c r="B135" s="10">
        <v>0</v>
      </c>
      <c r="C135" s="10">
        <v>0</v>
      </c>
      <c r="D135" s="10">
        <v>7373</v>
      </c>
      <c r="E135" s="42" t="s">
        <v>90</v>
      </c>
      <c r="I135" s="135"/>
    </row>
    <row r="136" spans="1:9" ht="15.75" customHeight="1">
      <c r="A136" s="9" t="s">
        <v>212</v>
      </c>
      <c r="B136" s="10">
        <v>0</v>
      </c>
      <c r="C136" s="10">
        <v>0</v>
      </c>
      <c r="D136" s="10">
        <v>1860</v>
      </c>
      <c r="E136" s="42" t="s">
        <v>90</v>
      </c>
      <c r="G136" s="11"/>
      <c r="I136" s="135"/>
    </row>
    <row r="137" spans="1:9" ht="15.75" customHeight="1">
      <c r="A137" s="9" t="s">
        <v>213</v>
      </c>
      <c r="B137" s="10">
        <v>1558000</v>
      </c>
      <c r="C137" s="10">
        <f>SUM(B137)</f>
        <v>1558000</v>
      </c>
      <c r="D137" s="10">
        <v>1630634</v>
      </c>
      <c r="E137" s="42">
        <f>SUM(D137/C137*100)</f>
        <v>104.66200256739408</v>
      </c>
      <c r="F137" s="11"/>
      <c r="I137" s="135"/>
    </row>
    <row r="138" spans="1:9" ht="15.75" customHeight="1">
      <c r="A138" s="9" t="s">
        <v>133</v>
      </c>
      <c r="B138" s="10">
        <v>72000</v>
      </c>
      <c r="C138" s="10">
        <f>SUM(B138)</f>
        <v>72000</v>
      </c>
      <c r="D138" s="10">
        <v>91223.37</v>
      </c>
      <c r="E138" s="42">
        <f>SUM(D138/C138*100)</f>
        <v>126.699125</v>
      </c>
      <c r="I138" s="135"/>
    </row>
    <row r="139" spans="1:9" ht="15.75" customHeight="1">
      <c r="A139" s="9" t="s">
        <v>602</v>
      </c>
      <c r="B139" s="10">
        <v>0</v>
      </c>
      <c r="C139" s="10">
        <v>0</v>
      </c>
      <c r="D139" s="10">
        <v>30500</v>
      </c>
      <c r="E139" s="42" t="s">
        <v>90</v>
      </c>
      <c r="I139" s="135"/>
    </row>
    <row r="140" spans="1:9" ht="15.75" customHeight="1">
      <c r="A140" s="9" t="s">
        <v>214</v>
      </c>
      <c r="B140" s="10">
        <v>0</v>
      </c>
      <c r="C140" s="10">
        <f>SUM(B140)</f>
        <v>0</v>
      </c>
      <c r="D140" s="10">
        <v>2850</v>
      </c>
      <c r="E140" s="42" t="s">
        <v>90</v>
      </c>
      <c r="I140" s="135"/>
    </row>
    <row r="141" spans="1:9" ht="15.75" customHeight="1">
      <c r="A141" s="9" t="s">
        <v>215</v>
      </c>
      <c r="B141" s="10">
        <v>0</v>
      </c>
      <c r="C141" s="10">
        <v>0</v>
      </c>
      <c r="D141" s="10">
        <v>600</v>
      </c>
      <c r="E141" s="42" t="s">
        <v>90</v>
      </c>
      <c r="I141" s="135"/>
    </row>
    <row r="142" spans="1:9" ht="15.75" customHeight="1">
      <c r="A142" s="9" t="s">
        <v>140</v>
      </c>
      <c r="B142" s="10">
        <v>0</v>
      </c>
      <c r="C142" s="10">
        <v>0</v>
      </c>
      <c r="D142" s="10">
        <v>10630</v>
      </c>
      <c r="E142" s="42" t="s">
        <v>90</v>
      </c>
      <c r="I142" s="135"/>
    </row>
    <row r="143" spans="1:9" ht="15.75" customHeight="1">
      <c r="A143" s="9" t="s">
        <v>134</v>
      </c>
      <c r="B143" s="10">
        <v>0</v>
      </c>
      <c r="C143" s="10">
        <f>SUM(B143)</f>
        <v>0</v>
      </c>
      <c r="D143" s="10">
        <v>7752</v>
      </c>
      <c r="E143" s="42" t="s">
        <v>90</v>
      </c>
      <c r="I143" s="135"/>
    </row>
    <row r="144" spans="1:9" ht="15.75" customHeight="1">
      <c r="A144" s="9" t="s">
        <v>135</v>
      </c>
      <c r="B144" s="10">
        <v>102000</v>
      </c>
      <c r="C144" s="10">
        <v>0</v>
      </c>
      <c r="D144" s="10">
        <v>0</v>
      </c>
      <c r="E144" s="42" t="s">
        <v>90</v>
      </c>
      <c r="I144" s="135"/>
    </row>
    <row r="145" spans="1:9" ht="15.75" customHeight="1">
      <c r="A145" s="9" t="s">
        <v>603</v>
      </c>
      <c r="B145" s="10">
        <v>0</v>
      </c>
      <c r="C145" s="10">
        <v>112000</v>
      </c>
      <c r="D145" s="10">
        <v>109991.29</v>
      </c>
      <c r="E145" s="42">
        <f>SUM(D145/C145*100)</f>
        <v>98.20650892857142</v>
      </c>
      <c r="I145" s="135"/>
    </row>
    <row r="146" spans="1:9" ht="15.75" customHeight="1">
      <c r="A146" s="9" t="s">
        <v>216</v>
      </c>
      <c r="B146" s="10">
        <v>0</v>
      </c>
      <c r="C146" s="10">
        <v>0</v>
      </c>
      <c r="D146" s="10">
        <v>1106</v>
      </c>
      <c r="E146" s="42" t="s">
        <v>90</v>
      </c>
      <c r="I146" s="135"/>
    </row>
    <row r="147" spans="1:9" ht="15.75" customHeight="1">
      <c r="A147" s="9" t="s">
        <v>604</v>
      </c>
      <c r="B147" s="10">
        <v>0</v>
      </c>
      <c r="C147" s="10">
        <f>SUM(B147)</f>
        <v>0</v>
      </c>
      <c r="D147" s="10">
        <v>74099.52</v>
      </c>
      <c r="E147" s="42" t="s">
        <v>90</v>
      </c>
      <c r="I147" s="135"/>
    </row>
    <row r="148" spans="1:9" ht="15.75" customHeight="1">
      <c r="A148" s="9" t="s">
        <v>217</v>
      </c>
      <c r="B148" s="10">
        <v>213000</v>
      </c>
      <c r="C148" s="10">
        <f>SUM(B148)</f>
        <v>213000</v>
      </c>
      <c r="D148" s="10">
        <v>276488</v>
      </c>
      <c r="E148" s="42">
        <f>SUM(D148/C148*100)</f>
        <v>129.80657276995305</v>
      </c>
      <c r="F148" s="11">
        <f>SUM(D148:D149)</f>
        <v>284828.24</v>
      </c>
      <c r="I148" s="135">
        <f>SUM(D148:D149)</f>
        <v>284828.24</v>
      </c>
    </row>
    <row r="149" spans="1:9" ht="15.75" customHeight="1">
      <c r="A149" s="43" t="s">
        <v>218</v>
      </c>
      <c r="B149" s="40">
        <v>0</v>
      </c>
      <c r="C149" s="10">
        <v>0</v>
      </c>
      <c r="D149" s="40">
        <v>8340.24</v>
      </c>
      <c r="E149" s="42" t="s">
        <v>90</v>
      </c>
      <c r="I149" s="135"/>
    </row>
    <row r="150" spans="1:9" ht="15.75" customHeight="1">
      <c r="A150" s="43" t="s">
        <v>219</v>
      </c>
      <c r="B150" s="40">
        <v>0</v>
      </c>
      <c r="C150" s="10">
        <f>SUM(B150)</f>
        <v>0</v>
      </c>
      <c r="D150" s="40">
        <v>51091</v>
      </c>
      <c r="E150" s="42" t="s">
        <v>90</v>
      </c>
      <c r="F150" s="11">
        <f>SUM(D150:D155)</f>
        <v>1073049.41</v>
      </c>
      <c r="I150" s="135"/>
    </row>
    <row r="151" spans="1:9" ht="15.75" customHeight="1">
      <c r="A151" s="43" t="s">
        <v>220</v>
      </c>
      <c r="B151" s="40">
        <v>0</v>
      </c>
      <c r="C151" s="10">
        <v>2600</v>
      </c>
      <c r="D151" s="40">
        <v>5083</v>
      </c>
      <c r="E151" s="42" t="s">
        <v>90</v>
      </c>
      <c r="F151" s="11"/>
      <c r="I151" s="135"/>
    </row>
    <row r="152" spans="1:9" ht="15.75" customHeight="1">
      <c r="A152" s="43" t="s">
        <v>221</v>
      </c>
      <c r="B152" s="40">
        <v>0</v>
      </c>
      <c r="C152" s="10">
        <v>0</v>
      </c>
      <c r="D152" s="40">
        <v>29612</v>
      </c>
      <c r="E152" s="42" t="s">
        <v>90</v>
      </c>
      <c r="I152" s="135"/>
    </row>
    <row r="153" spans="1:9" ht="15.75" customHeight="1">
      <c r="A153" s="43" t="s">
        <v>605</v>
      </c>
      <c r="B153" s="40">
        <v>352000</v>
      </c>
      <c r="C153" s="10">
        <v>352000</v>
      </c>
      <c r="D153" s="40">
        <v>463023.6</v>
      </c>
      <c r="E153" s="42">
        <f>SUM(D153/C153*100)</f>
        <v>131.54079545454545</v>
      </c>
      <c r="F153" s="11"/>
      <c r="I153" s="135"/>
    </row>
    <row r="154" spans="1:9" ht="15.75" customHeight="1">
      <c r="A154" s="43" t="s">
        <v>240</v>
      </c>
      <c r="B154" s="40">
        <v>0</v>
      </c>
      <c r="C154" s="10">
        <v>0</v>
      </c>
      <c r="D154" s="40">
        <v>122691.37</v>
      </c>
      <c r="E154" s="42" t="s">
        <v>90</v>
      </c>
      <c r="I154" s="135"/>
    </row>
    <row r="155" spans="1:9" ht="15.75" customHeight="1">
      <c r="A155" s="43" t="s">
        <v>222</v>
      </c>
      <c r="B155" s="40">
        <v>0</v>
      </c>
      <c r="C155" s="10">
        <v>367000</v>
      </c>
      <c r="D155" s="40">
        <v>401548.44</v>
      </c>
      <c r="E155" s="42" t="s">
        <v>90</v>
      </c>
      <c r="I155" s="135">
        <f>SUM(C150:C155)</f>
        <v>721600</v>
      </c>
    </row>
    <row r="156" spans="1:9" ht="15.75" customHeight="1">
      <c r="A156" s="9" t="s">
        <v>606</v>
      </c>
      <c r="B156" s="10">
        <v>500000</v>
      </c>
      <c r="C156" s="10">
        <f>SUM(B156)</f>
        <v>500000</v>
      </c>
      <c r="D156" s="10">
        <v>186577.83</v>
      </c>
      <c r="E156" s="42">
        <f>SUM(D156/C156*100)</f>
        <v>37.315566</v>
      </c>
      <c r="F156" s="243"/>
      <c r="I156" s="135">
        <f>SUM(D150:D155)</f>
        <v>1073049.41</v>
      </c>
    </row>
    <row r="157" spans="1:9" ht="15.75" customHeight="1">
      <c r="A157" s="43" t="s">
        <v>80</v>
      </c>
      <c r="B157" s="40">
        <v>0</v>
      </c>
      <c r="C157" s="40">
        <v>0</v>
      </c>
      <c r="D157" s="40">
        <v>34</v>
      </c>
      <c r="E157" s="74" t="s">
        <v>90</v>
      </c>
      <c r="I157" s="135"/>
    </row>
    <row r="158" spans="1:10" s="16" customFormat="1" ht="15.75" customHeight="1" thickBot="1">
      <c r="A158" s="43" t="s">
        <v>116</v>
      </c>
      <c r="B158" s="40">
        <v>0</v>
      </c>
      <c r="C158" s="40">
        <f>SUM(B158)</f>
        <v>0</v>
      </c>
      <c r="D158" s="40">
        <v>2350</v>
      </c>
      <c r="E158" s="59" t="s">
        <v>90</v>
      </c>
      <c r="I158" s="141"/>
      <c r="J158" s="12"/>
    </row>
    <row r="159" spans="1:10" s="22" customFormat="1" ht="15.75" customHeight="1" thickBot="1">
      <c r="A159" s="58" t="s">
        <v>45</v>
      </c>
      <c r="B159" s="57">
        <f>SUM(B88:B158)</f>
        <v>6621000</v>
      </c>
      <c r="C159" s="57">
        <f>SUM(C88:C158)</f>
        <v>8536600</v>
      </c>
      <c r="D159" s="57">
        <f>SUM(D88:D158)</f>
        <v>12797390.279999997</v>
      </c>
      <c r="E159" s="87">
        <f>SUM(D159/C159*100)</f>
        <v>149.91202914509287</v>
      </c>
      <c r="I159" s="146"/>
      <c r="J159" s="133"/>
    </row>
    <row r="160" spans="1:9" ht="15.75" customHeight="1" thickBot="1">
      <c r="A160" s="249"/>
      <c r="B160" s="250"/>
      <c r="C160" s="250"/>
      <c r="D160" s="250"/>
      <c r="E160" s="251"/>
      <c r="I160" s="135"/>
    </row>
    <row r="161" spans="1:10" s="23" customFormat="1" ht="15.75" customHeight="1" thickBot="1">
      <c r="A161" s="252" t="s">
        <v>46</v>
      </c>
      <c r="B161" s="253"/>
      <c r="C161" s="253"/>
      <c r="D161" s="253"/>
      <c r="E161" s="254"/>
      <c r="F161" s="255"/>
      <c r="I161" s="147"/>
      <c r="J161" s="96"/>
    </row>
    <row r="162" spans="1:10" s="23" customFormat="1" ht="15.75" customHeight="1">
      <c r="A162" s="9" t="s">
        <v>200</v>
      </c>
      <c r="B162" s="10">
        <v>0</v>
      </c>
      <c r="C162" s="10">
        <v>100000</v>
      </c>
      <c r="D162" s="10">
        <v>100000</v>
      </c>
      <c r="E162" s="42" t="s">
        <v>90</v>
      </c>
      <c r="F162" s="176"/>
      <c r="I162" s="147"/>
      <c r="J162" s="96"/>
    </row>
    <row r="163" spans="1:10" s="23" customFormat="1" ht="15.75" customHeight="1">
      <c r="A163" s="9" t="s">
        <v>607</v>
      </c>
      <c r="B163" s="10">
        <v>0</v>
      </c>
      <c r="C163" s="10">
        <v>149000</v>
      </c>
      <c r="D163" s="10">
        <v>0</v>
      </c>
      <c r="E163" s="42">
        <f>SUM(D163/C163*100)</f>
        <v>0</v>
      </c>
      <c r="F163" s="176"/>
      <c r="I163" s="147"/>
      <c r="J163" s="96"/>
    </row>
    <row r="164" spans="1:10" s="23" customFormat="1" ht="15.75" customHeight="1">
      <c r="A164" s="256" t="s">
        <v>201</v>
      </c>
      <c r="B164" s="257">
        <v>0</v>
      </c>
      <c r="C164" s="257">
        <v>32000</v>
      </c>
      <c r="D164" s="257">
        <v>1404830</v>
      </c>
      <c r="E164" s="258" t="s">
        <v>90</v>
      </c>
      <c r="F164" s="255"/>
      <c r="I164" s="147"/>
      <c r="J164" s="96"/>
    </row>
    <row r="165" spans="1:10" s="23" customFormat="1" ht="15.75" customHeight="1">
      <c r="A165" s="256" t="s">
        <v>609</v>
      </c>
      <c r="B165" s="257">
        <v>0</v>
      </c>
      <c r="C165" s="257">
        <v>0</v>
      </c>
      <c r="D165" s="257">
        <v>447540</v>
      </c>
      <c r="E165" s="260" t="s">
        <v>90</v>
      </c>
      <c r="F165" s="255"/>
      <c r="I165" s="147"/>
      <c r="J165" s="96"/>
    </row>
    <row r="166" spans="1:10" s="23" customFormat="1" ht="15.75" customHeight="1">
      <c r="A166" s="261" t="s">
        <v>154</v>
      </c>
      <c r="B166" s="259">
        <v>5000000</v>
      </c>
      <c r="C166" s="259">
        <f>SUM(B166)</f>
        <v>5000000</v>
      </c>
      <c r="D166" s="259">
        <v>3577502</v>
      </c>
      <c r="E166" s="262">
        <f>SUM(D166/C166*100)</f>
        <v>71.55004000000001</v>
      </c>
      <c r="F166" s="96">
        <f>SUM(D166:D167)</f>
        <v>3579502</v>
      </c>
      <c r="I166" s="147"/>
      <c r="J166" s="96"/>
    </row>
    <row r="167" spans="1:10" s="23" customFormat="1" ht="15.75" customHeight="1">
      <c r="A167" s="263" t="s">
        <v>156</v>
      </c>
      <c r="B167" s="257">
        <v>0</v>
      </c>
      <c r="C167" s="257">
        <v>0</v>
      </c>
      <c r="D167" s="257">
        <v>2000</v>
      </c>
      <c r="E167" s="264" t="s">
        <v>90</v>
      </c>
      <c r="F167" s="176"/>
      <c r="I167" s="147"/>
      <c r="J167" s="96"/>
    </row>
    <row r="168" spans="1:10" s="23" customFormat="1" ht="15.75" customHeight="1" thickBot="1">
      <c r="A168" s="261" t="s">
        <v>608</v>
      </c>
      <c r="B168" s="259">
        <v>0</v>
      </c>
      <c r="C168" s="259">
        <v>0</v>
      </c>
      <c r="D168" s="259">
        <v>11090</v>
      </c>
      <c r="E168" s="265" t="s">
        <v>90</v>
      </c>
      <c r="F168" s="176"/>
      <c r="I168" s="147"/>
      <c r="J168" s="96"/>
    </row>
    <row r="169" spans="1:10" s="22" customFormat="1" ht="15.75" customHeight="1" thickBot="1">
      <c r="A169" s="56" t="s">
        <v>47</v>
      </c>
      <c r="B169" s="57">
        <f>SUM(B162:B168)</f>
        <v>5000000</v>
      </c>
      <c r="C169" s="57">
        <f>SUM(C162:C168)</f>
        <v>5281000</v>
      </c>
      <c r="D169" s="57">
        <f>SUM(D162:D168)</f>
        <v>5542962</v>
      </c>
      <c r="E169" s="55">
        <f>SUM(D169/C169*100)</f>
        <v>104.96046203370575</v>
      </c>
      <c r="I169" s="146"/>
      <c r="J169" s="133"/>
    </row>
    <row r="170" spans="1:10" s="16" customFormat="1" ht="15.75" customHeight="1" thickBot="1">
      <c r="A170" s="47"/>
      <c r="B170" s="48"/>
      <c r="C170" s="48"/>
      <c r="D170" s="48"/>
      <c r="E170" s="49"/>
      <c r="I170" s="141"/>
      <c r="J170" s="12"/>
    </row>
    <row r="171" spans="1:10" s="16" customFormat="1" ht="15.75" customHeight="1" thickBot="1">
      <c r="A171" s="44" t="s">
        <v>102</v>
      </c>
      <c r="B171" s="45"/>
      <c r="C171" s="45"/>
      <c r="D171" s="45"/>
      <c r="E171" s="46"/>
      <c r="I171" s="141"/>
      <c r="J171" s="12"/>
    </row>
    <row r="172" spans="1:10" s="149" customFormat="1" ht="15.75" customHeight="1" thickBot="1">
      <c r="A172" s="151" t="s">
        <v>620</v>
      </c>
      <c r="B172" s="152">
        <f>SUM(B173:B174)</f>
        <v>0</v>
      </c>
      <c r="C172" s="152">
        <f>SUM(C173:C174)</f>
        <v>658951.4</v>
      </c>
      <c r="D172" s="152">
        <f>SUM(D173:D174)</f>
        <v>658951.4</v>
      </c>
      <c r="E172" s="153">
        <f>SUM(D172/C172*100)</f>
        <v>100</v>
      </c>
      <c r="I172" s="177"/>
      <c r="J172" s="150"/>
    </row>
    <row r="173" spans="1:10" s="94" customFormat="1" ht="15.75" customHeight="1">
      <c r="A173" s="105" t="s">
        <v>610</v>
      </c>
      <c r="B173" s="92">
        <v>0</v>
      </c>
      <c r="C173" s="92">
        <v>333781.4</v>
      </c>
      <c r="D173" s="92">
        <v>333781.4</v>
      </c>
      <c r="E173" s="99"/>
      <c r="I173" s="134"/>
      <c r="J173" s="95"/>
    </row>
    <row r="174" spans="1:10" s="94" customFormat="1" ht="15.75" customHeight="1" thickBot="1">
      <c r="A174" s="106" t="s">
        <v>611</v>
      </c>
      <c r="B174" s="107">
        <v>0</v>
      </c>
      <c r="C174" s="107">
        <v>325170</v>
      </c>
      <c r="D174" s="107">
        <v>325170</v>
      </c>
      <c r="E174" s="93"/>
      <c r="I174" s="134"/>
      <c r="J174" s="95"/>
    </row>
    <row r="175" spans="1:10" s="149" customFormat="1" ht="15.75" customHeight="1" thickBot="1">
      <c r="A175" s="151" t="s">
        <v>101</v>
      </c>
      <c r="B175" s="152">
        <v>22583600</v>
      </c>
      <c r="C175" s="152">
        <v>22583600</v>
      </c>
      <c r="D175" s="152">
        <v>22583600</v>
      </c>
      <c r="E175" s="153">
        <f>SUM(D175/C175*100)</f>
        <v>100</v>
      </c>
      <c r="I175" s="177"/>
      <c r="J175" s="150"/>
    </row>
    <row r="176" spans="1:10" s="149" customFormat="1" ht="15.75" customHeight="1" thickBot="1">
      <c r="A176" s="151" t="s">
        <v>619</v>
      </c>
      <c r="B176" s="152">
        <f>SUM(B177:B187)</f>
        <v>0</v>
      </c>
      <c r="C176" s="152">
        <f>SUM(C177:C187)</f>
        <v>5682594.82</v>
      </c>
      <c r="D176" s="152">
        <f>SUM(D177:D187)</f>
        <v>5682594.82</v>
      </c>
      <c r="E176" s="153">
        <f>SUM(D176/C176*100)</f>
        <v>100</v>
      </c>
      <c r="I176" s="177"/>
      <c r="J176" s="150"/>
    </row>
    <row r="177" spans="1:10" s="149" customFormat="1" ht="15.75" customHeight="1">
      <c r="A177" s="115" t="s">
        <v>612</v>
      </c>
      <c r="B177" s="116">
        <v>0</v>
      </c>
      <c r="C177" s="116">
        <v>1266919</v>
      </c>
      <c r="D177" s="116">
        <v>1266919</v>
      </c>
      <c r="E177" s="117"/>
      <c r="I177" s="177"/>
      <c r="J177" s="150"/>
    </row>
    <row r="178" spans="1:10" s="149" customFormat="1" ht="15.75" customHeight="1">
      <c r="A178" s="97" t="s">
        <v>613</v>
      </c>
      <c r="B178" s="98">
        <v>0</v>
      </c>
      <c r="C178" s="98">
        <v>1791236</v>
      </c>
      <c r="D178" s="98">
        <v>1791236</v>
      </c>
      <c r="E178" s="100"/>
      <c r="I178" s="177"/>
      <c r="J178" s="150"/>
    </row>
    <row r="179" spans="1:10" s="149" customFormat="1" ht="15.75" customHeight="1">
      <c r="A179" s="97" t="s">
        <v>226</v>
      </c>
      <c r="B179" s="98">
        <v>0</v>
      </c>
      <c r="C179" s="98">
        <v>66300</v>
      </c>
      <c r="D179" s="98">
        <v>66300</v>
      </c>
      <c r="E179" s="100"/>
      <c r="I179" s="177"/>
      <c r="J179" s="150"/>
    </row>
    <row r="180" spans="1:10" s="149" customFormat="1" ht="15.75" customHeight="1">
      <c r="A180" s="97" t="s">
        <v>232</v>
      </c>
      <c r="B180" s="98">
        <v>0</v>
      </c>
      <c r="C180" s="98">
        <v>807535.6</v>
      </c>
      <c r="D180" s="98">
        <v>807535.6</v>
      </c>
      <c r="E180" s="100"/>
      <c r="I180" s="177"/>
      <c r="J180" s="150"/>
    </row>
    <row r="181" spans="1:10" s="149" customFormat="1" ht="15.75" customHeight="1">
      <c r="A181" s="105" t="s">
        <v>614</v>
      </c>
      <c r="B181" s="92">
        <v>0</v>
      </c>
      <c r="C181" s="92">
        <v>222651.2</v>
      </c>
      <c r="D181" s="92">
        <v>222651.2</v>
      </c>
      <c r="E181" s="100"/>
      <c r="I181" s="177"/>
      <c r="J181" s="150"/>
    </row>
    <row r="182" spans="1:10" s="94" customFormat="1" ht="15.75" customHeight="1">
      <c r="A182" s="105" t="s">
        <v>224</v>
      </c>
      <c r="B182" s="92">
        <v>0</v>
      </c>
      <c r="C182" s="92">
        <v>30750</v>
      </c>
      <c r="D182" s="92">
        <v>30750</v>
      </c>
      <c r="E182" s="99"/>
      <c r="I182" s="134"/>
      <c r="J182" s="95"/>
    </row>
    <row r="183" spans="1:10" s="94" customFormat="1" ht="15.75" customHeight="1">
      <c r="A183" s="97" t="s">
        <v>223</v>
      </c>
      <c r="B183" s="98">
        <v>0</v>
      </c>
      <c r="C183" s="98">
        <v>19250</v>
      </c>
      <c r="D183" s="98">
        <v>19250</v>
      </c>
      <c r="E183" s="99"/>
      <c r="I183" s="134"/>
      <c r="J183" s="95"/>
    </row>
    <row r="184" spans="1:10" s="94" customFormat="1" ht="15.75" customHeight="1">
      <c r="A184" s="97" t="s">
        <v>225</v>
      </c>
      <c r="B184" s="98">
        <v>0</v>
      </c>
      <c r="C184" s="98">
        <v>50000</v>
      </c>
      <c r="D184" s="98">
        <v>50000</v>
      </c>
      <c r="E184" s="99"/>
      <c r="I184" s="134"/>
      <c r="J184" s="95"/>
    </row>
    <row r="185" spans="1:10" s="94" customFormat="1" ht="15.75" customHeight="1">
      <c r="A185" s="97" t="s">
        <v>616</v>
      </c>
      <c r="B185" s="98">
        <v>0</v>
      </c>
      <c r="C185" s="98">
        <v>30000</v>
      </c>
      <c r="D185" s="98">
        <v>30000</v>
      </c>
      <c r="E185" s="99"/>
      <c r="I185" s="134"/>
      <c r="J185" s="95"/>
    </row>
    <row r="186" spans="1:10" s="94" customFormat="1" ht="15.75" customHeight="1">
      <c r="A186" s="97" t="s">
        <v>617</v>
      </c>
      <c r="B186" s="98">
        <v>0</v>
      </c>
      <c r="C186" s="98">
        <v>725000</v>
      </c>
      <c r="D186" s="98">
        <v>725000</v>
      </c>
      <c r="E186" s="99"/>
      <c r="I186" s="134"/>
      <c r="J186" s="95"/>
    </row>
    <row r="187" spans="1:10" s="94" customFormat="1" ht="15.75" customHeight="1" thickBot="1">
      <c r="A187" s="158" t="s">
        <v>615</v>
      </c>
      <c r="B187" s="159">
        <v>0</v>
      </c>
      <c r="C187" s="159">
        <v>672953.02</v>
      </c>
      <c r="D187" s="159">
        <v>672953.02</v>
      </c>
      <c r="E187" s="160"/>
      <c r="I187" s="134"/>
      <c r="J187" s="95"/>
    </row>
    <row r="188" spans="1:10" s="94" customFormat="1" ht="15.75" customHeight="1" thickBot="1">
      <c r="A188" s="163" t="s">
        <v>618</v>
      </c>
      <c r="B188" s="164">
        <f>SUM(B189)</f>
        <v>0</v>
      </c>
      <c r="C188" s="164">
        <f>SUM(C189)</f>
        <v>378200.88</v>
      </c>
      <c r="D188" s="164">
        <f>SUM(D189)</f>
        <v>378200.88</v>
      </c>
      <c r="E188" s="153">
        <f>SUM(D188/C188*100)</f>
        <v>100</v>
      </c>
      <c r="I188" s="134"/>
      <c r="J188" s="95"/>
    </row>
    <row r="189" spans="1:10" s="94" customFormat="1" ht="15.75" customHeight="1" thickBot="1">
      <c r="A189" s="161" t="s">
        <v>621</v>
      </c>
      <c r="B189" s="162">
        <v>0</v>
      </c>
      <c r="C189" s="162">
        <v>378200.88</v>
      </c>
      <c r="D189" s="162">
        <v>378200.88</v>
      </c>
      <c r="E189" s="160"/>
      <c r="I189" s="134"/>
      <c r="J189" s="95"/>
    </row>
    <row r="190" spans="1:10" s="23" customFormat="1" ht="15.75" customHeight="1" thickBot="1">
      <c r="A190" s="151" t="s">
        <v>622</v>
      </c>
      <c r="B190" s="152">
        <f>SUM(B191:B193)</f>
        <v>0</v>
      </c>
      <c r="C190" s="152">
        <f>SUM(C191:C193)</f>
        <v>393508</v>
      </c>
      <c r="D190" s="152">
        <f>SUM(D191:D193)</f>
        <v>393508</v>
      </c>
      <c r="E190" s="153">
        <f>SUM(D190/C190*100)</f>
        <v>100</v>
      </c>
      <c r="I190" s="147"/>
      <c r="J190" s="96"/>
    </row>
    <row r="191" spans="1:10" s="94" customFormat="1" ht="15.75" customHeight="1">
      <c r="A191" s="115" t="s">
        <v>227</v>
      </c>
      <c r="B191" s="116">
        <v>0</v>
      </c>
      <c r="C191" s="116">
        <v>2320</v>
      </c>
      <c r="D191" s="116">
        <v>2320</v>
      </c>
      <c r="E191" s="117"/>
      <c r="I191" s="134"/>
      <c r="J191" s="95"/>
    </row>
    <row r="192" spans="1:10" s="94" customFormat="1" ht="15.75" customHeight="1">
      <c r="A192" s="97" t="s">
        <v>228</v>
      </c>
      <c r="B192" s="98">
        <v>0</v>
      </c>
      <c r="C192" s="98">
        <v>21000</v>
      </c>
      <c r="D192" s="98">
        <v>21000</v>
      </c>
      <c r="E192" s="99"/>
      <c r="I192" s="134"/>
      <c r="J192" s="95"/>
    </row>
    <row r="193" spans="1:10" s="94" customFormat="1" ht="15.75" customHeight="1" thickBot="1">
      <c r="A193" s="158" t="s">
        <v>229</v>
      </c>
      <c r="B193" s="159">
        <v>0</v>
      </c>
      <c r="C193" s="159">
        <v>370188</v>
      </c>
      <c r="D193" s="159">
        <v>370188</v>
      </c>
      <c r="E193" s="160"/>
      <c r="I193" s="134"/>
      <c r="J193" s="95"/>
    </row>
    <row r="194" spans="1:10" s="23" customFormat="1" ht="15.75" customHeight="1" thickBot="1">
      <c r="A194" s="151" t="s">
        <v>623</v>
      </c>
      <c r="B194" s="152">
        <f>SUM(B195:B215)</f>
        <v>0</v>
      </c>
      <c r="C194" s="152">
        <f>SUM(C195:C215)</f>
        <v>1598833</v>
      </c>
      <c r="D194" s="152">
        <f>SUM(D195:D215)</f>
        <v>1598833</v>
      </c>
      <c r="E194" s="153">
        <f>SUM(D194/C194*100)</f>
        <v>100</v>
      </c>
      <c r="I194" s="147"/>
      <c r="J194" s="96"/>
    </row>
    <row r="195" spans="1:10" s="23" customFormat="1" ht="15.75" customHeight="1">
      <c r="A195" s="115" t="s">
        <v>236</v>
      </c>
      <c r="B195" s="116">
        <v>0</v>
      </c>
      <c r="C195" s="116">
        <v>25000</v>
      </c>
      <c r="D195" s="116">
        <v>25000</v>
      </c>
      <c r="E195" s="157"/>
      <c r="I195" s="147"/>
      <c r="J195" s="96"/>
    </row>
    <row r="196" spans="1:10" s="94" customFormat="1" ht="15.75" customHeight="1">
      <c r="A196" s="97" t="s">
        <v>624</v>
      </c>
      <c r="B196" s="98">
        <v>0</v>
      </c>
      <c r="C196" s="98">
        <v>20032</v>
      </c>
      <c r="D196" s="98">
        <v>20032</v>
      </c>
      <c r="E196" s="100"/>
      <c r="I196" s="134"/>
      <c r="J196" s="95"/>
    </row>
    <row r="197" spans="1:10" s="23" customFormat="1" ht="15.75" customHeight="1">
      <c r="A197" s="97" t="s">
        <v>233</v>
      </c>
      <c r="B197" s="98">
        <v>0</v>
      </c>
      <c r="C197" s="98">
        <v>80000</v>
      </c>
      <c r="D197" s="98">
        <v>80000</v>
      </c>
      <c r="E197" s="99"/>
      <c r="I197" s="147"/>
      <c r="J197" s="96"/>
    </row>
    <row r="198" spans="1:10" s="94" customFormat="1" ht="15.75" customHeight="1">
      <c r="A198" s="105" t="s">
        <v>230</v>
      </c>
      <c r="B198" s="92">
        <v>0</v>
      </c>
      <c r="C198" s="92">
        <v>35000</v>
      </c>
      <c r="D198" s="92">
        <v>35000</v>
      </c>
      <c r="E198" s="99"/>
      <c r="I198" s="134"/>
      <c r="J198" s="95"/>
    </row>
    <row r="199" spans="1:10" s="94" customFormat="1" ht="15.75" customHeight="1">
      <c r="A199" s="97" t="s">
        <v>237</v>
      </c>
      <c r="B199" s="98">
        <v>0</v>
      </c>
      <c r="C199" s="98">
        <v>129540</v>
      </c>
      <c r="D199" s="98">
        <v>129540</v>
      </c>
      <c r="E199" s="99"/>
      <c r="I199" s="134"/>
      <c r="J199" s="95"/>
    </row>
    <row r="200" spans="1:10" s="94" customFormat="1" ht="15.75" customHeight="1">
      <c r="A200" s="97" t="s">
        <v>234</v>
      </c>
      <c r="B200" s="98">
        <v>0</v>
      </c>
      <c r="C200" s="98">
        <v>11977</v>
      </c>
      <c r="D200" s="98">
        <v>11977</v>
      </c>
      <c r="E200" s="99"/>
      <c r="I200" s="134"/>
      <c r="J200" s="95"/>
    </row>
    <row r="201" spans="1:10" s="94" customFormat="1" ht="15.75" customHeight="1">
      <c r="A201" s="97" t="s">
        <v>235</v>
      </c>
      <c r="B201" s="98">
        <v>0</v>
      </c>
      <c r="C201" s="98">
        <v>6973</v>
      </c>
      <c r="D201" s="98">
        <v>6973</v>
      </c>
      <c r="E201" s="99"/>
      <c r="I201" s="134"/>
      <c r="J201" s="95"/>
    </row>
    <row r="202" spans="1:10" s="94" customFormat="1" ht="15.75" customHeight="1">
      <c r="A202" s="97" t="s">
        <v>238</v>
      </c>
      <c r="B202" s="98">
        <v>0</v>
      </c>
      <c r="C202" s="98">
        <v>28000</v>
      </c>
      <c r="D202" s="98">
        <v>28000</v>
      </c>
      <c r="E202" s="99"/>
      <c r="I202" s="134"/>
      <c r="J202" s="95"/>
    </row>
    <row r="203" spans="1:10" s="94" customFormat="1" ht="15.75" customHeight="1">
      <c r="A203" s="97" t="s">
        <v>239</v>
      </c>
      <c r="B203" s="98">
        <v>0</v>
      </c>
      <c r="C203" s="98">
        <v>235739</v>
      </c>
      <c r="D203" s="98">
        <v>235739</v>
      </c>
      <c r="E203" s="99"/>
      <c r="I203" s="134"/>
      <c r="J203" s="95"/>
    </row>
    <row r="204" spans="1:10" s="94" customFormat="1" ht="15.75" customHeight="1">
      <c r="A204" s="97" t="s">
        <v>625</v>
      </c>
      <c r="B204" s="166">
        <v>0</v>
      </c>
      <c r="C204" s="166">
        <v>528000</v>
      </c>
      <c r="D204" s="166">
        <v>528000</v>
      </c>
      <c r="E204" s="167"/>
      <c r="I204" s="134"/>
      <c r="J204" s="95"/>
    </row>
    <row r="205" spans="1:10" s="94" customFormat="1" ht="15.75" customHeight="1">
      <c r="A205" s="97" t="s">
        <v>626</v>
      </c>
      <c r="B205" s="166">
        <v>0</v>
      </c>
      <c r="C205" s="166">
        <v>20000</v>
      </c>
      <c r="D205" s="166">
        <v>20000</v>
      </c>
      <c r="E205" s="100"/>
      <c r="I205" s="134"/>
      <c r="J205" s="95"/>
    </row>
    <row r="206" spans="1:10" s="94" customFormat="1" ht="15.75" customHeight="1">
      <c r="A206" s="97" t="s">
        <v>627</v>
      </c>
      <c r="B206" s="166">
        <v>0</v>
      </c>
      <c r="C206" s="166">
        <v>18743</v>
      </c>
      <c r="D206" s="166">
        <v>18743</v>
      </c>
      <c r="E206" s="100"/>
      <c r="I206" s="134"/>
      <c r="J206" s="95"/>
    </row>
    <row r="207" spans="1:10" s="94" customFormat="1" ht="15.75" customHeight="1">
      <c r="A207" s="97" t="s">
        <v>628</v>
      </c>
      <c r="B207" s="166">
        <v>0</v>
      </c>
      <c r="C207" s="166">
        <v>100000</v>
      </c>
      <c r="D207" s="166">
        <v>100000</v>
      </c>
      <c r="E207" s="100"/>
      <c r="I207" s="134"/>
      <c r="J207" s="95"/>
    </row>
    <row r="208" spans="1:10" s="94" customFormat="1" ht="15.75" customHeight="1">
      <c r="A208" s="97" t="s">
        <v>629</v>
      </c>
      <c r="B208" s="166">
        <v>0</v>
      </c>
      <c r="C208" s="166">
        <v>85076</v>
      </c>
      <c r="D208" s="166">
        <v>85076</v>
      </c>
      <c r="E208" s="100"/>
      <c r="I208" s="134"/>
      <c r="J208" s="95"/>
    </row>
    <row r="209" spans="1:10" s="94" customFormat="1" ht="15.75" customHeight="1">
      <c r="A209" s="97" t="s">
        <v>238</v>
      </c>
      <c r="B209" s="166">
        <v>0</v>
      </c>
      <c r="C209" s="166">
        <v>9960</v>
      </c>
      <c r="D209" s="166">
        <v>9960</v>
      </c>
      <c r="E209" s="100"/>
      <c r="I209" s="134"/>
      <c r="J209" s="95"/>
    </row>
    <row r="210" spans="1:10" s="94" customFormat="1" ht="15.75" customHeight="1">
      <c r="A210" s="97" t="s">
        <v>238</v>
      </c>
      <c r="B210" s="166">
        <v>0</v>
      </c>
      <c r="C210" s="166">
        <v>500</v>
      </c>
      <c r="D210" s="166">
        <v>500</v>
      </c>
      <c r="E210" s="100"/>
      <c r="I210" s="134"/>
      <c r="J210" s="95"/>
    </row>
    <row r="211" spans="1:10" s="94" customFormat="1" ht="15.75" customHeight="1">
      <c r="A211" s="97" t="s">
        <v>631</v>
      </c>
      <c r="B211" s="166">
        <v>0</v>
      </c>
      <c r="C211" s="166">
        <v>103500</v>
      </c>
      <c r="D211" s="166">
        <v>103500</v>
      </c>
      <c r="E211" s="100"/>
      <c r="I211" s="134"/>
      <c r="J211" s="95"/>
    </row>
    <row r="212" spans="1:10" s="94" customFormat="1" ht="15.75" customHeight="1">
      <c r="A212" s="97" t="s">
        <v>630</v>
      </c>
      <c r="B212" s="166">
        <v>0</v>
      </c>
      <c r="C212" s="166">
        <v>5215</v>
      </c>
      <c r="D212" s="166">
        <v>5215</v>
      </c>
      <c r="E212" s="100"/>
      <c r="I212" s="134"/>
      <c r="J212" s="95"/>
    </row>
    <row r="213" spans="1:10" s="94" customFormat="1" ht="15.75" customHeight="1">
      <c r="A213" s="97" t="s">
        <v>632</v>
      </c>
      <c r="B213" s="166">
        <v>0</v>
      </c>
      <c r="C213" s="166">
        <v>60000</v>
      </c>
      <c r="D213" s="166">
        <v>60000</v>
      </c>
      <c r="E213" s="100"/>
      <c r="I213" s="134"/>
      <c r="J213" s="95"/>
    </row>
    <row r="214" spans="1:10" s="94" customFormat="1" ht="15.75" customHeight="1">
      <c r="A214" s="97" t="s">
        <v>633</v>
      </c>
      <c r="B214" s="166">
        <v>0</v>
      </c>
      <c r="C214" s="166">
        <v>80000</v>
      </c>
      <c r="D214" s="166">
        <v>80000</v>
      </c>
      <c r="E214" s="100"/>
      <c r="I214" s="134"/>
      <c r="J214" s="95"/>
    </row>
    <row r="215" spans="1:10" s="94" customFormat="1" ht="15.75" customHeight="1" thickBot="1">
      <c r="A215" s="158" t="s">
        <v>634</v>
      </c>
      <c r="B215" s="168">
        <v>0</v>
      </c>
      <c r="C215" s="168">
        <v>15578</v>
      </c>
      <c r="D215" s="168">
        <v>15578</v>
      </c>
      <c r="E215" s="169"/>
      <c r="I215" s="134"/>
      <c r="J215" s="95"/>
    </row>
    <row r="216" spans="1:10" s="94" customFormat="1" ht="15.75" customHeight="1" thickBot="1">
      <c r="A216" s="151" t="s">
        <v>48</v>
      </c>
      <c r="B216" s="152">
        <f>SUM(B217:B220)</f>
        <v>8000000</v>
      </c>
      <c r="C216" s="152">
        <f>SUM(C217:C220)</f>
        <v>5886000</v>
      </c>
      <c r="D216" s="152">
        <f>SUM(D217:D220)</f>
        <v>9148907.8</v>
      </c>
      <c r="E216" s="153">
        <f>SUM(D216/C216*100)</f>
        <v>155.43506286102618</v>
      </c>
      <c r="I216" s="134"/>
      <c r="J216" s="95"/>
    </row>
    <row r="217" spans="1:10" s="94" customFormat="1" ht="15.75" customHeight="1">
      <c r="A217" s="105" t="s">
        <v>242</v>
      </c>
      <c r="B217" s="92">
        <v>8000000</v>
      </c>
      <c r="C217" s="92">
        <v>5886000</v>
      </c>
      <c r="D217" s="92">
        <v>5866390.66</v>
      </c>
      <c r="E217" s="99"/>
      <c r="I217" s="134"/>
      <c r="J217" s="95"/>
    </row>
    <row r="218" spans="1:10" s="94" customFormat="1" ht="15.75" customHeight="1">
      <c r="A218" s="97" t="s">
        <v>635</v>
      </c>
      <c r="B218" s="98">
        <v>0</v>
      </c>
      <c r="C218" s="98">
        <v>0</v>
      </c>
      <c r="D218" s="98">
        <v>1008861.33</v>
      </c>
      <c r="E218" s="167"/>
      <c r="I218" s="134"/>
      <c r="J218" s="95"/>
    </row>
    <row r="219" spans="1:10" s="94" customFormat="1" ht="15.75" customHeight="1">
      <c r="A219" s="97" t="s">
        <v>636</v>
      </c>
      <c r="B219" s="98">
        <v>0</v>
      </c>
      <c r="C219" s="98">
        <v>0</v>
      </c>
      <c r="D219" s="98">
        <v>1240678.81</v>
      </c>
      <c r="E219" s="99"/>
      <c r="I219" s="134"/>
      <c r="J219" s="95"/>
    </row>
    <row r="220" spans="1:10" s="94" customFormat="1" ht="15.75" customHeight="1" thickBot="1">
      <c r="A220" s="158" t="s">
        <v>637</v>
      </c>
      <c r="B220" s="168">
        <v>0</v>
      </c>
      <c r="C220" s="168">
        <v>0</v>
      </c>
      <c r="D220" s="168">
        <v>1032977</v>
      </c>
      <c r="E220" s="160"/>
      <c r="I220" s="134"/>
      <c r="J220" s="95"/>
    </row>
    <row r="221" spans="1:10" s="23" customFormat="1" ht="15.75" customHeight="1" thickBot="1">
      <c r="A221" s="155" t="s">
        <v>241</v>
      </c>
      <c r="B221" s="156">
        <v>0</v>
      </c>
      <c r="C221" s="156">
        <v>0</v>
      </c>
      <c r="D221" s="156">
        <v>7480000</v>
      </c>
      <c r="E221" s="157"/>
      <c r="I221" s="147"/>
      <c r="J221" s="96"/>
    </row>
    <row r="222" spans="1:10" s="23" customFormat="1" ht="15.75" customHeight="1" thickBot="1">
      <c r="A222" s="151" t="s">
        <v>49</v>
      </c>
      <c r="B222" s="152">
        <v>0</v>
      </c>
      <c r="C222" s="152">
        <v>0</v>
      </c>
      <c r="D222" s="152">
        <v>204402163.15</v>
      </c>
      <c r="E222" s="153"/>
      <c r="I222" s="147"/>
      <c r="J222" s="96"/>
    </row>
    <row r="223" spans="1:10" s="23" customFormat="1" ht="15.75" customHeight="1" thickBot="1">
      <c r="A223" s="163" t="s">
        <v>123</v>
      </c>
      <c r="B223" s="170">
        <v>0</v>
      </c>
      <c r="C223" s="170">
        <v>0</v>
      </c>
      <c r="D223" s="170">
        <v>1086366.87</v>
      </c>
      <c r="E223" s="165"/>
      <c r="I223" s="147"/>
      <c r="J223" s="96"/>
    </row>
    <row r="224" spans="1:10" s="23" customFormat="1" ht="15.75" customHeight="1" thickBot="1">
      <c r="A224" s="154" t="s">
        <v>638</v>
      </c>
      <c r="B224" s="171">
        <f>SUM(B225:B226)</f>
        <v>0</v>
      </c>
      <c r="C224" s="171">
        <f>SUM(C225:C226)</f>
        <v>250372.15</v>
      </c>
      <c r="D224" s="171">
        <f>SUM(D225:D226)</f>
        <v>250372.15</v>
      </c>
      <c r="E224" s="153">
        <f>SUM(D224/C224*100)</f>
        <v>100</v>
      </c>
      <c r="I224" s="147"/>
      <c r="J224" s="96"/>
    </row>
    <row r="225" spans="1:10" s="23" customFormat="1" ht="15.75" customHeight="1">
      <c r="A225" s="115" t="s">
        <v>639</v>
      </c>
      <c r="B225" s="116">
        <v>0</v>
      </c>
      <c r="C225" s="116">
        <v>157300</v>
      </c>
      <c r="D225" s="116">
        <v>157300</v>
      </c>
      <c r="E225" s="117"/>
      <c r="I225" s="147"/>
      <c r="J225" s="96"/>
    </row>
    <row r="226" spans="1:10" s="23" customFormat="1" ht="15.75" customHeight="1" thickBot="1">
      <c r="A226" s="158" t="s">
        <v>640</v>
      </c>
      <c r="B226" s="159">
        <v>0</v>
      </c>
      <c r="C226" s="159">
        <v>93072.15</v>
      </c>
      <c r="D226" s="159">
        <v>93072.15</v>
      </c>
      <c r="E226" s="169"/>
      <c r="I226" s="147"/>
      <c r="J226" s="96"/>
    </row>
    <row r="227" spans="1:10" s="23" customFormat="1" ht="15.75" customHeight="1" thickBot="1">
      <c r="A227" s="163" t="s">
        <v>641</v>
      </c>
      <c r="B227" s="170">
        <f>SUM(B228:B230)</f>
        <v>0</v>
      </c>
      <c r="C227" s="170">
        <f>SUM(C228:C230)</f>
        <v>4421368.55</v>
      </c>
      <c r="D227" s="170">
        <f>SUM(D228:D230)</f>
        <v>4421368.55</v>
      </c>
      <c r="E227" s="153">
        <f>SUM(D227/C227*100)</f>
        <v>100</v>
      </c>
      <c r="I227" s="147"/>
      <c r="J227" s="96"/>
    </row>
    <row r="228" spans="1:10" s="94" customFormat="1" ht="15.75" customHeight="1">
      <c r="A228" s="115" t="s">
        <v>642</v>
      </c>
      <c r="B228" s="173">
        <v>0</v>
      </c>
      <c r="C228" s="173">
        <v>165042</v>
      </c>
      <c r="D228" s="173">
        <v>165042</v>
      </c>
      <c r="E228" s="117"/>
      <c r="I228" s="134"/>
      <c r="J228" s="95"/>
    </row>
    <row r="229" spans="1:10" s="94" customFormat="1" ht="15.75" customHeight="1">
      <c r="A229" s="105" t="s">
        <v>644</v>
      </c>
      <c r="B229" s="174">
        <v>0</v>
      </c>
      <c r="C229" s="174">
        <v>2674100</v>
      </c>
      <c r="D229" s="174">
        <v>2674100</v>
      </c>
      <c r="E229" s="99"/>
      <c r="I229" s="134"/>
      <c r="J229" s="95"/>
    </row>
    <row r="230" spans="1:10" s="94" customFormat="1" ht="15.75" customHeight="1" thickBot="1">
      <c r="A230" s="161" t="s">
        <v>643</v>
      </c>
      <c r="B230" s="172">
        <v>0</v>
      </c>
      <c r="C230" s="172">
        <v>1582226.55</v>
      </c>
      <c r="D230" s="172">
        <v>1582226.55</v>
      </c>
      <c r="E230" s="160"/>
      <c r="I230" s="134"/>
      <c r="J230" s="95"/>
    </row>
    <row r="231" spans="1:10" s="23" customFormat="1" ht="15.75" customHeight="1" thickBot="1">
      <c r="A231" s="151" t="s">
        <v>155</v>
      </c>
      <c r="B231" s="175">
        <f>SUM(B232:B237)</f>
        <v>0</v>
      </c>
      <c r="C231" s="175">
        <f>SUM(C232:C237)</f>
        <v>470844</v>
      </c>
      <c r="D231" s="175">
        <f>SUM(D232:D237)</f>
        <v>470844</v>
      </c>
      <c r="E231" s="153">
        <f>SUM(D231/C231*100)</f>
        <v>100</v>
      </c>
      <c r="I231" s="147"/>
      <c r="J231" s="96"/>
    </row>
    <row r="232" spans="1:10" s="23" customFormat="1" ht="15.75" customHeight="1">
      <c r="A232" s="97" t="s">
        <v>624</v>
      </c>
      <c r="B232" s="92">
        <v>0</v>
      </c>
      <c r="C232" s="92">
        <v>66334</v>
      </c>
      <c r="D232" s="92">
        <v>66334</v>
      </c>
      <c r="E232" s="99"/>
      <c r="I232" s="148"/>
      <c r="J232" s="96"/>
    </row>
    <row r="233" spans="1:10" s="23" customFormat="1" ht="15.75" customHeight="1">
      <c r="A233" s="97" t="s">
        <v>237</v>
      </c>
      <c r="B233" s="98">
        <v>0</v>
      </c>
      <c r="C233" s="98">
        <v>20460</v>
      </c>
      <c r="D233" s="98">
        <v>20460</v>
      </c>
      <c r="E233" s="99"/>
      <c r="I233" s="147"/>
      <c r="J233" s="96"/>
    </row>
    <row r="234" spans="1:10" s="23" customFormat="1" ht="15.75" customHeight="1">
      <c r="A234" s="97" t="s">
        <v>234</v>
      </c>
      <c r="B234" s="98">
        <v>0</v>
      </c>
      <c r="C234" s="98">
        <v>88023</v>
      </c>
      <c r="D234" s="98">
        <v>88023</v>
      </c>
      <c r="E234" s="99"/>
      <c r="I234" s="147"/>
      <c r="J234" s="96"/>
    </row>
    <row r="235" spans="1:10" s="23" customFormat="1" ht="15.75" customHeight="1">
      <c r="A235" s="97" t="s">
        <v>235</v>
      </c>
      <c r="B235" s="98">
        <v>0</v>
      </c>
      <c r="C235" s="98">
        <v>93027</v>
      </c>
      <c r="D235" s="98">
        <v>93027</v>
      </c>
      <c r="E235" s="99"/>
      <c r="I235" s="147"/>
      <c r="J235" s="96"/>
    </row>
    <row r="236" spans="1:10" s="23" customFormat="1" ht="15.75" customHeight="1">
      <c r="A236" s="97" t="s">
        <v>645</v>
      </c>
      <c r="B236" s="178">
        <v>0</v>
      </c>
      <c r="C236" s="178">
        <v>40000</v>
      </c>
      <c r="D236" s="178">
        <v>40000</v>
      </c>
      <c r="E236" s="100"/>
      <c r="I236" s="147"/>
      <c r="J236" s="96"/>
    </row>
    <row r="237" spans="1:10" s="23" customFormat="1" ht="15.75" customHeight="1" thickBot="1">
      <c r="A237" s="88" t="s">
        <v>646</v>
      </c>
      <c r="B237" s="89">
        <v>0</v>
      </c>
      <c r="C237" s="89">
        <v>163000</v>
      </c>
      <c r="D237" s="89">
        <v>163000</v>
      </c>
      <c r="E237" s="65"/>
      <c r="I237" s="147"/>
      <c r="J237" s="96"/>
    </row>
    <row r="238" spans="1:10" s="16" customFormat="1" ht="15.75" customHeight="1">
      <c r="A238" s="52" t="s">
        <v>103</v>
      </c>
      <c r="B238" s="76">
        <f>SUM(B172,B175,B176,B188,B190,B194,B216,B221,B222,B223,B224,B227,B231)</f>
        <v>30583600</v>
      </c>
      <c r="C238" s="76">
        <f>SUM(C172,C175,C176,C188,C190,C194,C216,C221,C222,C223,C224,C227,C231)</f>
        <v>42324272.79999999</v>
      </c>
      <c r="D238" s="76">
        <f>SUM(D172,D175,D176,D188,D190,D194,D216,D221,D222,D223,D224,D227,D231)</f>
        <v>258555710.62000003</v>
      </c>
      <c r="E238" s="42">
        <f>SUM(D238/C238*100)</f>
        <v>610.8922694118919</v>
      </c>
      <c r="F238" s="12"/>
      <c r="I238" s="141"/>
      <c r="J238" s="12"/>
    </row>
    <row r="239" spans="1:10" s="16" customFormat="1" ht="15.75" customHeight="1" thickBot="1">
      <c r="A239" s="60" t="s">
        <v>141</v>
      </c>
      <c r="B239" s="61">
        <v>0</v>
      </c>
      <c r="C239" s="62">
        <v>0</v>
      </c>
      <c r="D239" s="62">
        <f>SUM(D221:D223)</f>
        <v>212968530.02</v>
      </c>
      <c r="E239" s="59" t="s">
        <v>90</v>
      </c>
      <c r="I239" s="141"/>
      <c r="J239" s="12"/>
    </row>
    <row r="240" spans="1:9" ht="15.75" customHeight="1" thickBot="1">
      <c r="A240" s="56" t="s">
        <v>124</v>
      </c>
      <c r="B240" s="63">
        <f>SUM(B238)</f>
        <v>30583600</v>
      </c>
      <c r="C240" s="57">
        <f>SUM(C238)</f>
        <v>42324272.79999999</v>
      </c>
      <c r="D240" s="57">
        <f>SUM(D238-D239)</f>
        <v>45587180.600000024</v>
      </c>
      <c r="E240" s="55">
        <f>SUM(D240/C240*100)</f>
        <v>107.70930623053738</v>
      </c>
      <c r="I240" s="135"/>
    </row>
    <row r="241" spans="1:10" s="17" customFormat="1" ht="15.75" customHeight="1" thickBot="1">
      <c r="A241" s="34"/>
      <c r="B241" s="50"/>
      <c r="C241" s="50"/>
      <c r="D241" s="50"/>
      <c r="E241" s="54"/>
      <c r="F241" s="24"/>
      <c r="I241" s="140"/>
      <c r="J241" s="32"/>
    </row>
    <row r="242" spans="1:10" s="17" customFormat="1" ht="15.75" customHeight="1">
      <c r="A242" s="51" t="s">
        <v>50</v>
      </c>
      <c r="B242" s="3">
        <f>SUM(B85,B159,B169,B238)</f>
        <v>160586000</v>
      </c>
      <c r="C242" s="3">
        <f>SUM(C85,C159,C169,C240,)</f>
        <v>183030272.79999998</v>
      </c>
      <c r="D242" s="3">
        <f>SUM(D85,D159,D169,D238,)</f>
        <v>422964749.2700001</v>
      </c>
      <c r="E242" s="64">
        <f>SUM(D242/C242*100)</f>
        <v>231.09005018649577</v>
      </c>
      <c r="I242" s="140"/>
      <c r="J242" s="32"/>
    </row>
    <row r="243" spans="1:10" s="17" customFormat="1" ht="15.75" customHeight="1" thickBot="1">
      <c r="A243" s="41" t="s">
        <v>142</v>
      </c>
      <c r="B243" s="21">
        <v>0</v>
      </c>
      <c r="C243" s="21">
        <v>0</v>
      </c>
      <c r="D243" s="15">
        <f>SUM(D239)</f>
        <v>212968530.02</v>
      </c>
      <c r="E243" s="65" t="s">
        <v>90</v>
      </c>
      <c r="I243" s="140"/>
      <c r="J243" s="32"/>
    </row>
    <row r="244" spans="1:10" s="53" customFormat="1" ht="15.75" customHeight="1" thickBot="1">
      <c r="A244" s="66" t="s">
        <v>51</v>
      </c>
      <c r="B244" s="67">
        <f>SUM(B242:B243)</f>
        <v>160586000</v>
      </c>
      <c r="C244" s="67">
        <f>SUM(C242:C243)</f>
        <v>183030272.79999998</v>
      </c>
      <c r="D244" s="67">
        <f>SUM(D242-D243)</f>
        <v>209996219.2500001</v>
      </c>
      <c r="E244" s="55">
        <f>SUM(D244/C244*100)</f>
        <v>114.73305264614133</v>
      </c>
      <c r="I244" s="179"/>
      <c r="J244" s="143"/>
    </row>
    <row r="245" spans="1:10" s="53" customFormat="1" ht="15.75" customHeight="1">
      <c r="A245" s="35"/>
      <c r="B245" s="77"/>
      <c r="C245" s="77"/>
      <c r="D245" s="77"/>
      <c r="E245" s="75"/>
      <c r="I245" s="179"/>
      <c r="J245" s="143"/>
    </row>
    <row r="246" spans="1:10" s="1" customFormat="1" ht="15.75" customHeight="1">
      <c r="A246" s="25"/>
      <c r="B246" s="26"/>
      <c r="C246" s="26"/>
      <c r="D246" s="26"/>
      <c r="E246" s="27"/>
      <c r="I246" s="139"/>
      <c r="J246" s="144"/>
    </row>
    <row r="247" spans="1:9" ht="15.75" customHeight="1" thickBot="1">
      <c r="A247" s="35" t="s">
        <v>647</v>
      </c>
      <c r="B247" s="36"/>
      <c r="C247" s="36"/>
      <c r="D247" s="36"/>
      <c r="E247" s="37"/>
      <c r="I247" s="135"/>
    </row>
    <row r="248" spans="1:9" ht="15.75" customHeight="1">
      <c r="A248" s="2"/>
      <c r="B248" s="3" t="s">
        <v>89</v>
      </c>
      <c r="C248" s="3" t="s">
        <v>16</v>
      </c>
      <c r="D248" s="3" t="s">
        <v>4</v>
      </c>
      <c r="E248" s="4" t="s">
        <v>17</v>
      </c>
      <c r="I248" s="135"/>
    </row>
    <row r="249" spans="1:9" ht="15.75" customHeight="1" thickBot="1">
      <c r="A249" s="6" t="s">
        <v>82</v>
      </c>
      <c r="B249" s="7" t="s">
        <v>18</v>
      </c>
      <c r="C249" s="7" t="s">
        <v>18</v>
      </c>
      <c r="D249" s="7" t="s">
        <v>19</v>
      </c>
      <c r="E249" s="8"/>
      <c r="I249" s="135"/>
    </row>
    <row r="250" spans="1:9" ht="15.75" customHeight="1" thickBot="1">
      <c r="A250" s="60" t="s">
        <v>95</v>
      </c>
      <c r="B250" s="103"/>
      <c r="C250" s="103"/>
      <c r="D250" s="103"/>
      <c r="E250" s="104"/>
      <c r="I250" s="135"/>
    </row>
    <row r="251" spans="1:9" ht="15.75" customHeight="1" thickBot="1">
      <c r="A251" s="101" t="s">
        <v>52</v>
      </c>
      <c r="B251" s="102">
        <f>SUM(B252:B257)</f>
        <v>272000</v>
      </c>
      <c r="C251" s="102">
        <f>SUM(C252:C257)</f>
        <v>332000</v>
      </c>
      <c r="D251" s="102">
        <f>SUM(D252:D257)</f>
        <v>311045.25</v>
      </c>
      <c r="E251" s="87">
        <f>SUM(D251/C251*100)</f>
        <v>93.68832831325301</v>
      </c>
      <c r="F251" s="11">
        <f>SUM(B251)</f>
        <v>272000</v>
      </c>
      <c r="G251" s="11">
        <f>SUM(C251)</f>
        <v>332000</v>
      </c>
      <c r="H251" s="11">
        <f>SUM(D251)</f>
        <v>311045.25</v>
      </c>
      <c r="I251" s="135"/>
    </row>
    <row r="252" spans="1:10" s="94" customFormat="1" ht="15.75" customHeight="1">
      <c r="A252" s="105" t="s">
        <v>244</v>
      </c>
      <c r="B252" s="92">
        <v>202000</v>
      </c>
      <c r="C252" s="92">
        <v>262000</v>
      </c>
      <c r="D252" s="92">
        <v>254030.05</v>
      </c>
      <c r="E252" s="99"/>
      <c r="I252" s="134"/>
      <c r="J252" s="95"/>
    </row>
    <row r="253" spans="1:10" s="94" customFormat="1" ht="15.75" customHeight="1">
      <c r="A253" s="97" t="s">
        <v>245</v>
      </c>
      <c r="B253" s="98">
        <v>70000</v>
      </c>
      <c r="C253" s="98">
        <v>70000</v>
      </c>
      <c r="D253" s="98">
        <v>37134.9</v>
      </c>
      <c r="E253" s="99"/>
      <c r="I253" s="134"/>
      <c r="J253" s="95"/>
    </row>
    <row r="254" spans="1:10" s="94" customFormat="1" ht="15.75" customHeight="1">
      <c r="A254" s="97" t="s">
        <v>246</v>
      </c>
      <c r="B254" s="98">
        <v>0</v>
      </c>
      <c r="C254" s="98">
        <v>0</v>
      </c>
      <c r="D254" s="98">
        <v>3448.5</v>
      </c>
      <c r="E254" s="99"/>
      <c r="I254" s="134"/>
      <c r="J254" s="95"/>
    </row>
    <row r="255" spans="1:10" s="94" customFormat="1" ht="15.75" customHeight="1">
      <c r="A255" s="97" t="s">
        <v>247</v>
      </c>
      <c r="B255" s="98">
        <v>0</v>
      </c>
      <c r="C255" s="98">
        <v>0</v>
      </c>
      <c r="D255" s="98">
        <v>4997.3</v>
      </c>
      <c r="E255" s="99"/>
      <c r="I255" s="134"/>
      <c r="J255" s="95"/>
    </row>
    <row r="256" spans="1:10" s="94" customFormat="1" ht="15.75" customHeight="1">
      <c r="A256" s="97" t="s">
        <v>248</v>
      </c>
      <c r="B256" s="98">
        <v>0</v>
      </c>
      <c r="C256" s="98">
        <v>0</v>
      </c>
      <c r="D256" s="98">
        <v>7986</v>
      </c>
      <c r="E256" s="99"/>
      <c r="I256" s="134"/>
      <c r="J256" s="95"/>
    </row>
    <row r="257" spans="1:10" s="94" customFormat="1" ht="15.75" customHeight="1" thickBot="1">
      <c r="A257" s="90" t="s">
        <v>249</v>
      </c>
      <c r="B257" s="91">
        <v>0</v>
      </c>
      <c r="C257" s="91">
        <v>0</v>
      </c>
      <c r="D257" s="91">
        <v>3448.5</v>
      </c>
      <c r="E257" s="93"/>
      <c r="I257" s="134"/>
      <c r="J257" s="95"/>
    </row>
    <row r="258" spans="1:9" ht="15.75" customHeight="1" thickBot="1">
      <c r="A258" s="101" t="s">
        <v>53</v>
      </c>
      <c r="B258" s="102">
        <f>SUM(B259:B260)</f>
        <v>10000</v>
      </c>
      <c r="C258" s="102">
        <f>SUM(C259:C260)</f>
        <v>76300</v>
      </c>
      <c r="D258" s="102">
        <f>SUM(D259:D260)</f>
        <v>66300</v>
      </c>
      <c r="E258" s="87">
        <f>SUM(D258/C258*100)</f>
        <v>86.89384010484928</v>
      </c>
      <c r="F258" s="11">
        <f>SUM(B258)</f>
        <v>10000</v>
      </c>
      <c r="G258" s="11">
        <f>SUM(C258)</f>
        <v>76300</v>
      </c>
      <c r="H258" s="11">
        <f>SUM(D258)</f>
        <v>66300</v>
      </c>
      <c r="I258" s="135"/>
    </row>
    <row r="259" spans="1:10" s="94" customFormat="1" ht="15.75" customHeight="1">
      <c r="A259" s="105" t="s">
        <v>250</v>
      </c>
      <c r="B259" s="92">
        <v>0</v>
      </c>
      <c r="C259" s="92">
        <v>66300</v>
      </c>
      <c r="D259" s="92">
        <v>66300</v>
      </c>
      <c r="E259" s="99"/>
      <c r="I259" s="134"/>
      <c r="J259" s="95"/>
    </row>
    <row r="260" spans="1:10" s="94" customFormat="1" ht="15.75" customHeight="1" thickBot="1">
      <c r="A260" s="90" t="s">
        <v>251</v>
      </c>
      <c r="B260" s="91">
        <v>10000</v>
      </c>
      <c r="C260" s="91">
        <v>10000</v>
      </c>
      <c r="D260" s="91">
        <v>0</v>
      </c>
      <c r="E260" s="93"/>
      <c r="I260" s="134"/>
      <c r="J260" s="95"/>
    </row>
    <row r="261" spans="1:9" ht="15.75" customHeight="1" thickBot="1">
      <c r="A261" s="101" t="s">
        <v>91</v>
      </c>
      <c r="B261" s="102">
        <f>SUM(B262:B264)</f>
        <v>240000</v>
      </c>
      <c r="C261" s="102">
        <f>SUM(C262:C264)</f>
        <v>2196278</v>
      </c>
      <c r="D261" s="102">
        <f>SUM(D262:D264)</f>
        <v>1996278</v>
      </c>
      <c r="E261" s="87">
        <f>SUM(D261/C261*100)</f>
        <v>90.89368467926191</v>
      </c>
      <c r="F261" s="11">
        <f>SUM(B261)</f>
        <v>240000</v>
      </c>
      <c r="G261" s="11">
        <f>SUM(C261)</f>
        <v>2196278</v>
      </c>
      <c r="H261" s="11">
        <f>SUM(D261)</f>
        <v>1996278</v>
      </c>
      <c r="I261" s="135"/>
    </row>
    <row r="262" spans="1:10" s="94" customFormat="1" ht="15.75" customHeight="1">
      <c r="A262" s="106" t="s">
        <v>252</v>
      </c>
      <c r="B262" s="107">
        <v>200000</v>
      </c>
      <c r="C262" s="107">
        <v>365042</v>
      </c>
      <c r="D262" s="107">
        <v>165042</v>
      </c>
      <c r="E262" s="93"/>
      <c r="I262" s="134"/>
      <c r="J262" s="95"/>
    </row>
    <row r="263" spans="1:10" s="94" customFormat="1" ht="15.75" customHeight="1">
      <c r="A263" s="97" t="s">
        <v>253</v>
      </c>
      <c r="B263" s="98">
        <v>0</v>
      </c>
      <c r="C263" s="98">
        <v>1791236</v>
      </c>
      <c r="D263" s="98">
        <v>1791236</v>
      </c>
      <c r="E263" s="100"/>
      <c r="I263" s="134"/>
      <c r="J263" s="95"/>
    </row>
    <row r="264" spans="1:10" s="94" customFormat="1" ht="15.75" customHeight="1" thickBot="1">
      <c r="A264" s="106" t="s">
        <v>254</v>
      </c>
      <c r="B264" s="107">
        <v>40000</v>
      </c>
      <c r="C264" s="107">
        <v>40000</v>
      </c>
      <c r="D264" s="107">
        <v>40000</v>
      </c>
      <c r="E264" s="93"/>
      <c r="H264" s="94" t="s">
        <v>231</v>
      </c>
      <c r="I264" s="134"/>
      <c r="J264" s="95"/>
    </row>
    <row r="265" spans="1:9" ht="15.75" customHeight="1" thickBot="1">
      <c r="A265" s="101" t="s">
        <v>99</v>
      </c>
      <c r="B265" s="102">
        <f>SUM(B266)</f>
        <v>10000</v>
      </c>
      <c r="C265" s="102">
        <f>SUM(C266)</f>
        <v>10000</v>
      </c>
      <c r="D265" s="102">
        <f>SUM(D266)</f>
        <v>10000</v>
      </c>
      <c r="E265" s="87">
        <f>SUM(D265/C265*100)</f>
        <v>100</v>
      </c>
      <c r="F265" s="11">
        <f>SUM(B265)</f>
        <v>10000</v>
      </c>
      <c r="G265" s="11">
        <f>SUM(C265)</f>
        <v>10000</v>
      </c>
      <c r="H265" s="11">
        <f>SUM(D265)</f>
        <v>10000</v>
      </c>
      <c r="I265" s="135"/>
    </row>
    <row r="266" spans="1:10" s="94" customFormat="1" ht="15.75" customHeight="1" thickBot="1">
      <c r="A266" s="108" t="s">
        <v>255</v>
      </c>
      <c r="B266" s="109">
        <v>10000</v>
      </c>
      <c r="C266" s="109">
        <v>10000</v>
      </c>
      <c r="D266" s="109">
        <v>10000</v>
      </c>
      <c r="E266" s="110"/>
      <c r="I266" s="134"/>
      <c r="J266" s="95"/>
    </row>
    <row r="267" spans="1:9" ht="15.75" customHeight="1" thickBot="1">
      <c r="A267" s="101" t="s">
        <v>104</v>
      </c>
      <c r="B267" s="102">
        <f>SUM(B268:B272)</f>
        <v>1068000</v>
      </c>
      <c r="C267" s="102">
        <f>SUM(C268:C272)</f>
        <v>1583559.75</v>
      </c>
      <c r="D267" s="102">
        <f>SUM(D268:D272)</f>
        <v>1387652.8900000001</v>
      </c>
      <c r="E267" s="87">
        <f>SUM(D267/C267*100)</f>
        <v>87.62870425318654</v>
      </c>
      <c r="F267" s="11">
        <f>SUM(B267)</f>
        <v>1068000</v>
      </c>
      <c r="G267" s="11">
        <f>SUM(C267)</f>
        <v>1583559.75</v>
      </c>
      <c r="H267" s="11">
        <f>SUM(D267)</f>
        <v>1387652.8900000001</v>
      </c>
      <c r="I267" s="135"/>
    </row>
    <row r="268" spans="1:10" s="94" customFormat="1" ht="15.75" customHeight="1">
      <c r="A268" s="105" t="s">
        <v>256</v>
      </c>
      <c r="B268" s="92">
        <v>1068000</v>
      </c>
      <c r="C268" s="92">
        <v>1244417.2</v>
      </c>
      <c r="D268" s="92">
        <v>1218318.86</v>
      </c>
      <c r="E268" s="99"/>
      <c r="I268" s="134"/>
      <c r="J268" s="95"/>
    </row>
    <row r="269" spans="1:10" s="94" customFormat="1" ht="15.75" customHeight="1">
      <c r="A269" s="97" t="s">
        <v>648</v>
      </c>
      <c r="B269" s="98">
        <v>0</v>
      </c>
      <c r="C269" s="98">
        <v>17582.8</v>
      </c>
      <c r="D269" s="98">
        <v>17582.8</v>
      </c>
      <c r="E269" s="100"/>
      <c r="I269" s="134"/>
      <c r="J269" s="95"/>
    </row>
    <row r="270" spans="1:10" s="94" customFormat="1" ht="15.75" customHeight="1">
      <c r="A270" s="106" t="s">
        <v>649</v>
      </c>
      <c r="B270" s="107">
        <v>0</v>
      </c>
      <c r="C270" s="107">
        <v>10559.75</v>
      </c>
      <c r="D270" s="107">
        <v>10559.75</v>
      </c>
      <c r="E270" s="93"/>
      <c r="I270" s="134"/>
      <c r="J270" s="95"/>
    </row>
    <row r="271" spans="1:10" s="94" customFormat="1" ht="15.75" customHeight="1">
      <c r="A271" s="97" t="s">
        <v>650</v>
      </c>
      <c r="B271" s="98">
        <v>0</v>
      </c>
      <c r="C271" s="98">
        <v>311000</v>
      </c>
      <c r="D271" s="98">
        <v>138241.48</v>
      </c>
      <c r="E271" s="100"/>
      <c r="I271" s="134"/>
      <c r="J271" s="95"/>
    </row>
    <row r="272" spans="1:10" s="94" customFormat="1" ht="15.75" customHeight="1" thickBot="1">
      <c r="A272" s="97" t="s">
        <v>651</v>
      </c>
      <c r="B272" s="98">
        <v>0</v>
      </c>
      <c r="C272" s="98">
        <v>0</v>
      </c>
      <c r="D272" s="98">
        <v>2950</v>
      </c>
      <c r="E272" s="100"/>
      <c r="I272" s="134"/>
      <c r="J272" s="95"/>
    </row>
    <row r="273" spans="1:10" s="94" customFormat="1" ht="15.75" customHeight="1" thickBot="1">
      <c r="A273" s="101" t="s">
        <v>257</v>
      </c>
      <c r="B273" s="102">
        <f>SUM(B274)</f>
        <v>0</v>
      </c>
      <c r="C273" s="102">
        <f>SUM(C274)</f>
        <v>4000</v>
      </c>
      <c r="D273" s="102">
        <f>SUM(D274)</f>
        <v>4000</v>
      </c>
      <c r="E273" s="87" t="s">
        <v>90</v>
      </c>
      <c r="F273" s="11">
        <f>SUM(B273)</f>
        <v>0</v>
      </c>
      <c r="G273" s="11">
        <f>SUM(C273)</f>
        <v>4000</v>
      </c>
      <c r="H273" s="11">
        <f>SUM(D273)</f>
        <v>4000</v>
      </c>
      <c r="I273" s="134"/>
      <c r="J273" s="95"/>
    </row>
    <row r="274" spans="1:10" s="94" customFormat="1" ht="15.75" customHeight="1" thickBot="1">
      <c r="A274" s="106" t="s">
        <v>258</v>
      </c>
      <c r="B274" s="107">
        <v>0</v>
      </c>
      <c r="C274" s="107">
        <v>4000</v>
      </c>
      <c r="D274" s="107">
        <v>4000</v>
      </c>
      <c r="E274" s="93"/>
      <c r="I274" s="134"/>
      <c r="J274" s="95"/>
    </row>
    <row r="275" spans="1:9" ht="15.75" customHeight="1" thickBot="1">
      <c r="A275" s="101" t="s">
        <v>54</v>
      </c>
      <c r="B275" s="102">
        <f>SUM(B276:B293)</f>
        <v>3753300</v>
      </c>
      <c r="C275" s="102">
        <f>SUM(C276:C293)</f>
        <v>15657400</v>
      </c>
      <c r="D275" s="102">
        <f>SUM(D276:D293)</f>
        <v>13440837.790000003</v>
      </c>
      <c r="E275" s="87">
        <f>SUM(D275/C275*100)</f>
        <v>85.84335707077805</v>
      </c>
      <c r="F275" s="11">
        <f>SUM(B275)</f>
        <v>3753300</v>
      </c>
      <c r="G275" s="11">
        <f>SUM(C275)</f>
        <v>15657400</v>
      </c>
      <c r="H275" s="11">
        <f>SUM(D275)</f>
        <v>13440837.790000003</v>
      </c>
      <c r="I275" s="135"/>
    </row>
    <row r="276" spans="1:10" s="94" customFormat="1" ht="15.75" customHeight="1">
      <c r="A276" s="105" t="s">
        <v>259</v>
      </c>
      <c r="B276" s="92">
        <v>1300</v>
      </c>
      <c r="C276" s="92">
        <v>1300</v>
      </c>
      <c r="D276" s="92">
        <v>1300</v>
      </c>
      <c r="E276" s="99"/>
      <c r="F276" s="95"/>
      <c r="I276" s="134"/>
      <c r="J276" s="95"/>
    </row>
    <row r="277" spans="1:10" s="94" customFormat="1" ht="15.75" customHeight="1">
      <c r="A277" s="97" t="s">
        <v>260</v>
      </c>
      <c r="B277" s="98">
        <v>0</v>
      </c>
      <c r="C277" s="98">
        <v>8311100</v>
      </c>
      <c r="D277" s="98">
        <v>7725944.57</v>
      </c>
      <c r="E277" s="99"/>
      <c r="F277" s="95"/>
      <c r="I277" s="134"/>
      <c r="J277" s="95"/>
    </row>
    <row r="278" spans="1:10" s="94" customFormat="1" ht="15.75" customHeight="1">
      <c r="A278" s="97" t="s">
        <v>261</v>
      </c>
      <c r="B278" s="98">
        <v>0</v>
      </c>
      <c r="C278" s="98">
        <v>5500</v>
      </c>
      <c r="D278" s="98">
        <v>5500</v>
      </c>
      <c r="E278" s="99"/>
      <c r="F278" s="95"/>
      <c r="I278" s="134"/>
      <c r="J278" s="95"/>
    </row>
    <row r="279" spans="1:10" s="94" customFormat="1" ht="15.75" customHeight="1">
      <c r="A279" s="97" t="s">
        <v>262</v>
      </c>
      <c r="B279" s="98">
        <v>0</v>
      </c>
      <c r="C279" s="98">
        <v>50000</v>
      </c>
      <c r="D279" s="98">
        <v>0</v>
      </c>
      <c r="E279" s="99"/>
      <c r="F279" s="95"/>
      <c r="I279" s="134"/>
      <c r="J279" s="95"/>
    </row>
    <row r="280" spans="1:10" s="94" customFormat="1" ht="15.75" customHeight="1">
      <c r="A280" s="97" t="s">
        <v>265</v>
      </c>
      <c r="B280" s="98">
        <v>0</v>
      </c>
      <c r="C280" s="98">
        <v>800000</v>
      </c>
      <c r="D280" s="98">
        <v>862379</v>
      </c>
      <c r="E280" s="99"/>
      <c r="F280" s="95"/>
      <c r="I280" s="134"/>
      <c r="J280" s="95"/>
    </row>
    <row r="281" spans="1:10" s="94" customFormat="1" ht="15.75" customHeight="1">
      <c r="A281" s="97" t="s">
        <v>652</v>
      </c>
      <c r="B281" s="98">
        <v>0</v>
      </c>
      <c r="C281" s="98">
        <v>629000</v>
      </c>
      <c r="D281" s="98">
        <v>628369.64</v>
      </c>
      <c r="E281" s="99"/>
      <c r="F281" s="95"/>
      <c r="I281" s="134"/>
      <c r="J281" s="95"/>
    </row>
    <row r="282" spans="1:10" s="94" customFormat="1" ht="15.75" customHeight="1">
      <c r="A282" s="97" t="s">
        <v>263</v>
      </c>
      <c r="B282" s="98">
        <v>0</v>
      </c>
      <c r="C282" s="98">
        <v>50000</v>
      </c>
      <c r="D282" s="98">
        <v>14762</v>
      </c>
      <c r="E282" s="99"/>
      <c r="F282" s="95"/>
      <c r="I282" s="134"/>
      <c r="J282" s="95"/>
    </row>
    <row r="283" spans="1:10" s="94" customFormat="1" ht="15.75" customHeight="1">
      <c r="A283" s="97" t="s">
        <v>264</v>
      </c>
      <c r="B283" s="98">
        <v>0</v>
      </c>
      <c r="C283" s="98">
        <v>50000</v>
      </c>
      <c r="D283" s="98">
        <v>0</v>
      </c>
      <c r="E283" s="99"/>
      <c r="F283" s="95"/>
      <c r="I283" s="134"/>
      <c r="J283" s="95"/>
    </row>
    <row r="284" spans="1:10" s="94" customFormat="1" ht="15.75" customHeight="1">
      <c r="A284" s="97" t="s">
        <v>653</v>
      </c>
      <c r="B284" s="98">
        <v>0</v>
      </c>
      <c r="C284" s="98">
        <v>200000</v>
      </c>
      <c r="D284" s="98">
        <v>106897.4</v>
      </c>
      <c r="E284" s="99"/>
      <c r="F284" s="95"/>
      <c r="I284" s="134"/>
      <c r="J284" s="95"/>
    </row>
    <row r="285" spans="1:10" s="94" customFormat="1" ht="15.75" customHeight="1">
      <c r="A285" s="97" t="s">
        <v>266</v>
      </c>
      <c r="B285" s="98">
        <v>0</v>
      </c>
      <c r="C285" s="98">
        <v>1216000</v>
      </c>
      <c r="D285" s="98">
        <v>498021</v>
      </c>
      <c r="E285" s="99"/>
      <c r="F285" s="95"/>
      <c r="I285" s="134"/>
      <c r="J285" s="95"/>
    </row>
    <row r="286" spans="1:10" s="94" customFormat="1" ht="15.75" customHeight="1">
      <c r="A286" s="97" t="s">
        <v>267</v>
      </c>
      <c r="B286" s="98">
        <v>0</v>
      </c>
      <c r="C286" s="98">
        <v>427000</v>
      </c>
      <c r="D286" s="98">
        <v>427215</v>
      </c>
      <c r="E286" s="99"/>
      <c r="F286" s="95"/>
      <c r="I286" s="134"/>
      <c r="J286" s="95"/>
    </row>
    <row r="287" spans="1:10" s="94" customFormat="1" ht="15.75" customHeight="1">
      <c r="A287" s="97" t="s">
        <v>268</v>
      </c>
      <c r="B287" s="98">
        <v>0</v>
      </c>
      <c r="C287" s="98">
        <v>395000</v>
      </c>
      <c r="D287" s="98">
        <v>177144</v>
      </c>
      <c r="E287" s="99"/>
      <c r="F287" s="95"/>
      <c r="I287" s="134"/>
      <c r="J287" s="95"/>
    </row>
    <row r="288" spans="1:10" s="94" customFormat="1" ht="15.75" customHeight="1">
      <c r="A288" s="97" t="s">
        <v>654</v>
      </c>
      <c r="B288" s="98">
        <v>0</v>
      </c>
      <c r="C288" s="98">
        <v>30500</v>
      </c>
      <c r="D288" s="98">
        <v>0</v>
      </c>
      <c r="E288" s="99"/>
      <c r="F288" s="95"/>
      <c r="I288" s="134"/>
      <c r="J288" s="95"/>
    </row>
    <row r="289" spans="1:10" s="94" customFormat="1" ht="15.75" customHeight="1">
      <c r="A289" s="97" t="s">
        <v>269</v>
      </c>
      <c r="B289" s="98">
        <v>3752000</v>
      </c>
      <c r="C289" s="98">
        <v>3492000</v>
      </c>
      <c r="D289" s="98">
        <v>2805877.97</v>
      </c>
      <c r="E289" s="99"/>
      <c r="F289" s="95"/>
      <c r="I289" s="134"/>
      <c r="J289" s="95"/>
    </row>
    <row r="290" spans="1:10" s="94" customFormat="1" ht="15.75" customHeight="1">
      <c r="A290" s="97" t="s">
        <v>270</v>
      </c>
      <c r="B290" s="98">
        <v>0</v>
      </c>
      <c r="C290" s="98">
        <v>0</v>
      </c>
      <c r="D290" s="98">
        <v>42594.71</v>
      </c>
      <c r="E290" s="99"/>
      <c r="F290" s="95"/>
      <c r="I290" s="134"/>
      <c r="J290" s="95"/>
    </row>
    <row r="291" spans="1:10" s="94" customFormat="1" ht="15.75" customHeight="1">
      <c r="A291" s="97" t="s">
        <v>271</v>
      </c>
      <c r="B291" s="98">
        <v>0</v>
      </c>
      <c r="C291" s="98">
        <v>0</v>
      </c>
      <c r="D291" s="98">
        <v>62518.4</v>
      </c>
      <c r="E291" s="99"/>
      <c r="F291" s="95"/>
      <c r="I291" s="134"/>
      <c r="J291" s="95"/>
    </row>
    <row r="292" spans="1:10" s="94" customFormat="1" ht="15.75" customHeight="1">
      <c r="A292" s="97" t="s">
        <v>272</v>
      </c>
      <c r="B292" s="98">
        <v>0</v>
      </c>
      <c r="C292" s="98">
        <v>0</v>
      </c>
      <c r="D292" s="98">
        <v>23898.85</v>
      </c>
      <c r="E292" s="99"/>
      <c r="F292" s="95"/>
      <c r="I292" s="134"/>
      <c r="J292" s="95"/>
    </row>
    <row r="293" spans="1:10" s="94" customFormat="1" ht="15.75" customHeight="1" thickBot="1">
      <c r="A293" s="90" t="s">
        <v>273</v>
      </c>
      <c r="B293" s="91">
        <v>0</v>
      </c>
      <c r="C293" s="91">
        <v>0</v>
      </c>
      <c r="D293" s="91">
        <v>58415.25</v>
      </c>
      <c r="E293" s="93"/>
      <c r="F293" s="95"/>
      <c r="I293" s="134"/>
      <c r="J293" s="95"/>
    </row>
    <row r="294" spans="1:9" ht="15.75" customHeight="1" thickBot="1">
      <c r="A294" s="101" t="s">
        <v>113</v>
      </c>
      <c r="B294" s="102">
        <v>1380000</v>
      </c>
      <c r="C294" s="102">
        <f>SUM(B294)</f>
        <v>1380000</v>
      </c>
      <c r="D294" s="102">
        <v>1315333.51</v>
      </c>
      <c r="E294" s="87">
        <f aca="true" t="shared" si="2" ref="E294:E304">SUM(D294/C294*100)</f>
        <v>95.31402246376813</v>
      </c>
      <c r="F294" s="11">
        <f aca="true" t="shared" si="3" ref="F294:H297">SUM(B294)</f>
        <v>1380000</v>
      </c>
      <c r="G294" s="11">
        <f t="shared" si="3"/>
        <v>1380000</v>
      </c>
      <c r="H294" s="11">
        <f t="shared" si="3"/>
        <v>1315333.51</v>
      </c>
      <c r="I294" s="135"/>
    </row>
    <row r="295" spans="1:9" ht="15.75" customHeight="1" thickBot="1">
      <c r="A295" s="111" t="s">
        <v>55</v>
      </c>
      <c r="B295" s="112">
        <v>90000</v>
      </c>
      <c r="C295" s="112">
        <f>SUM(B295)</f>
        <v>90000</v>
      </c>
      <c r="D295" s="112">
        <v>44427</v>
      </c>
      <c r="E295" s="113">
        <f t="shared" si="2"/>
        <v>49.36333333333333</v>
      </c>
      <c r="F295" s="11">
        <f t="shared" si="3"/>
        <v>90000</v>
      </c>
      <c r="G295" s="11">
        <f t="shared" si="3"/>
        <v>90000</v>
      </c>
      <c r="H295" s="11">
        <f t="shared" si="3"/>
        <v>44427</v>
      </c>
      <c r="I295" s="135"/>
    </row>
    <row r="296" spans="1:9" ht="15.75" customHeight="1" thickBot="1">
      <c r="A296" s="101" t="s">
        <v>274</v>
      </c>
      <c r="B296" s="102">
        <v>263700</v>
      </c>
      <c r="C296" s="102">
        <v>233200</v>
      </c>
      <c r="D296" s="102">
        <v>138932</v>
      </c>
      <c r="E296" s="87">
        <f t="shared" si="2"/>
        <v>59.57632933104631</v>
      </c>
      <c r="F296" s="11">
        <f t="shared" si="3"/>
        <v>263700</v>
      </c>
      <c r="G296" s="11">
        <f t="shared" si="3"/>
        <v>233200</v>
      </c>
      <c r="H296" s="11">
        <f t="shared" si="3"/>
        <v>138932</v>
      </c>
      <c r="I296" s="135"/>
    </row>
    <row r="297" spans="1:9" ht="15.75" customHeight="1" thickBot="1">
      <c r="A297" s="101" t="s">
        <v>56</v>
      </c>
      <c r="B297" s="102">
        <f>SUM(B298:B304)</f>
        <v>1205000</v>
      </c>
      <c r="C297" s="102">
        <f>SUM(C298:C304)</f>
        <v>6457600</v>
      </c>
      <c r="D297" s="102">
        <f>SUM(D298:D304)</f>
        <v>5218815.45</v>
      </c>
      <c r="E297" s="87">
        <f t="shared" si="2"/>
        <v>80.81664163156591</v>
      </c>
      <c r="F297" s="11">
        <f t="shared" si="3"/>
        <v>1205000</v>
      </c>
      <c r="G297" s="11">
        <f t="shared" si="3"/>
        <v>6457600</v>
      </c>
      <c r="H297" s="11">
        <f t="shared" si="3"/>
        <v>5218815.45</v>
      </c>
      <c r="I297" s="135"/>
    </row>
    <row r="298" spans="1:10" s="94" customFormat="1" ht="15.75" customHeight="1">
      <c r="A298" s="105" t="s">
        <v>275</v>
      </c>
      <c r="B298" s="92">
        <v>5000</v>
      </c>
      <c r="C298" s="92">
        <v>5000</v>
      </c>
      <c r="D298" s="92">
        <v>1412.45</v>
      </c>
      <c r="E298" s="99">
        <f t="shared" si="2"/>
        <v>28.249000000000002</v>
      </c>
      <c r="F298" s="114"/>
      <c r="I298" s="134"/>
      <c r="J298" s="95"/>
    </row>
    <row r="299" spans="1:10" s="94" customFormat="1" ht="15.75" customHeight="1">
      <c r="A299" s="105" t="s">
        <v>298</v>
      </c>
      <c r="B299" s="92">
        <v>0</v>
      </c>
      <c r="C299" s="92">
        <v>6000</v>
      </c>
      <c r="D299" s="92">
        <v>0</v>
      </c>
      <c r="E299" s="99">
        <f t="shared" si="2"/>
        <v>0</v>
      </c>
      <c r="F299" s="114"/>
      <c r="I299" s="134"/>
      <c r="J299" s="95"/>
    </row>
    <row r="300" spans="1:10" s="94" customFormat="1" ht="15.75" customHeight="1">
      <c r="A300" s="105" t="s">
        <v>299</v>
      </c>
      <c r="B300" s="92">
        <v>0</v>
      </c>
      <c r="C300" s="92">
        <v>32600</v>
      </c>
      <c r="D300" s="92">
        <v>31944</v>
      </c>
      <c r="E300" s="99">
        <f t="shared" si="2"/>
        <v>97.9877300613497</v>
      </c>
      <c r="F300" s="114"/>
      <c r="I300" s="134"/>
      <c r="J300" s="95"/>
    </row>
    <row r="301" spans="1:10" s="94" customFormat="1" ht="15.75" customHeight="1">
      <c r="A301" s="105" t="s">
        <v>276</v>
      </c>
      <c r="B301" s="92">
        <v>1175000</v>
      </c>
      <c r="C301" s="92">
        <v>1175000</v>
      </c>
      <c r="D301" s="92">
        <v>1175000</v>
      </c>
      <c r="E301" s="99">
        <f t="shared" si="2"/>
        <v>100</v>
      </c>
      <c r="F301" s="114"/>
      <c r="I301" s="134"/>
      <c r="J301" s="95"/>
    </row>
    <row r="302" spans="1:10" s="94" customFormat="1" ht="15.75" customHeight="1">
      <c r="A302" s="105" t="s">
        <v>277</v>
      </c>
      <c r="B302" s="92">
        <v>25000</v>
      </c>
      <c r="C302" s="92">
        <v>25000</v>
      </c>
      <c r="D302" s="92">
        <v>0</v>
      </c>
      <c r="E302" s="99">
        <f t="shared" si="2"/>
        <v>0</v>
      </c>
      <c r="F302" s="114"/>
      <c r="I302" s="134">
        <f>SUM(C305:C308,C310:C312)</f>
        <v>1135062</v>
      </c>
      <c r="J302" s="95"/>
    </row>
    <row r="303" spans="1:10" s="94" customFormat="1" ht="15.75" customHeight="1">
      <c r="A303" s="105" t="s">
        <v>656</v>
      </c>
      <c r="B303" s="92">
        <v>0</v>
      </c>
      <c r="C303" s="92">
        <v>1203541</v>
      </c>
      <c r="D303" s="92">
        <v>0</v>
      </c>
      <c r="E303" s="99">
        <f t="shared" si="2"/>
        <v>0</v>
      </c>
      <c r="F303" s="114"/>
      <c r="I303" s="134"/>
      <c r="J303" s="95"/>
    </row>
    <row r="304" spans="1:10" s="94" customFormat="1" ht="15.75" customHeight="1">
      <c r="A304" s="105" t="s">
        <v>278</v>
      </c>
      <c r="B304" s="92">
        <f>SUM(B305:B312)</f>
        <v>0</v>
      </c>
      <c r="C304" s="92">
        <f>SUM(C305:C312)</f>
        <v>4010459</v>
      </c>
      <c r="D304" s="92">
        <f>SUM(D305:D312)</f>
        <v>4010459</v>
      </c>
      <c r="E304" s="99">
        <f t="shared" si="2"/>
        <v>100</v>
      </c>
      <c r="F304" s="114"/>
      <c r="I304" s="134"/>
      <c r="J304" s="95"/>
    </row>
    <row r="305" spans="1:10" s="94" customFormat="1" ht="15.75" customHeight="1">
      <c r="A305" s="105" t="s">
        <v>291</v>
      </c>
      <c r="B305" s="92">
        <v>0</v>
      </c>
      <c r="C305" s="92">
        <v>399790</v>
      </c>
      <c r="D305" s="92">
        <v>399790</v>
      </c>
      <c r="E305" s="99"/>
      <c r="F305" s="114"/>
      <c r="I305" s="134"/>
      <c r="J305" s="95"/>
    </row>
    <row r="306" spans="1:10" s="94" customFormat="1" ht="15.75" customHeight="1">
      <c r="A306" s="105" t="s">
        <v>292</v>
      </c>
      <c r="B306" s="92">
        <v>0</v>
      </c>
      <c r="C306" s="92">
        <v>324926</v>
      </c>
      <c r="D306" s="92">
        <v>324926</v>
      </c>
      <c r="E306" s="99"/>
      <c r="F306" s="114"/>
      <c r="I306" s="134"/>
      <c r="J306" s="95"/>
    </row>
    <row r="307" spans="1:10" s="94" customFormat="1" ht="15.75" customHeight="1">
      <c r="A307" s="105" t="s">
        <v>293</v>
      </c>
      <c r="B307" s="92">
        <v>0</v>
      </c>
      <c r="C307" s="92">
        <v>185965</v>
      </c>
      <c r="D307" s="92">
        <v>185965</v>
      </c>
      <c r="E307" s="99"/>
      <c r="F307" s="114"/>
      <c r="I307" s="134"/>
      <c r="J307" s="95"/>
    </row>
    <row r="308" spans="1:10" s="94" customFormat="1" ht="15.75" customHeight="1">
      <c r="A308" s="105" t="s">
        <v>294</v>
      </c>
      <c r="B308" s="92">
        <v>0</v>
      </c>
      <c r="C308" s="92">
        <v>0</v>
      </c>
      <c r="D308" s="92">
        <v>0</v>
      </c>
      <c r="E308" s="99"/>
      <c r="F308" s="114"/>
      <c r="I308" s="134"/>
      <c r="J308" s="95"/>
    </row>
    <row r="309" spans="1:10" s="94" customFormat="1" ht="15.75" customHeight="1">
      <c r="A309" s="105" t="s">
        <v>295</v>
      </c>
      <c r="B309" s="92">
        <v>0</v>
      </c>
      <c r="C309" s="92">
        <v>2875397</v>
      </c>
      <c r="D309" s="92">
        <v>2875397</v>
      </c>
      <c r="E309" s="99"/>
      <c r="F309" s="114"/>
      <c r="I309" s="134"/>
      <c r="J309" s="95"/>
    </row>
    <row r="310" spans="1:10" s="94" customFormat="1" ht="15.75" customHeight="1">
      <c r="A310" s="105" t="s">
        <v>289</v>
      </c>
      <c r="B310" s="92">
        <v>0</v>
      </c>
      <c r="C310" s="92">
        <v>30000</v>
      </c>
      <c r="D310" s="92">
        <v>30000</v>
      </c>
      <c r="E310" s="99"/>
      <c r="F310" s="114"/>
      <c r="I310" s="134"/>
      <c r="J310" s="95"/>
    </row>
    <row r="311" spans="1:10" s="94" customFormat="1" ht="15.75" customHeight="1">
      <c r="A311" s="97" t="s">
        <v>290</v>
      </c>
      <c r="B311" s="98">
        <v>0</v>
      </c>
      <c r="C311" s="98">
        <v>143000</v>
      </c>
      <c r="D311" s="98">
        <v>143000</v>
      </c>
      <c r="E311" s="100"/>
      <c r="F311" s="114"/>
      <c r="I311" s="134"/>
      <c r="J311" s="95"/>
    </row>
    <row r="312" spans="1:10" s="94" customFormat="1" ht="15.75" customHeight="1" thickBot="1">
      <c r="A312" s="106" t="s">
        <v>655</v>
      </c>
      <c r="B312" s="107">
        <v>0</v>
      </c>
      <c r="C312" s="107">
        <v>51381</v>
      </c>
      <c r="D312" s="107">
        <v>51381</v>
      </c>
      <c r="E312" s="93"/>
      <c r="F312" s="114"/>
      <c r="I312" s="134"/>
      <c r="J312" s="95"/>
    </row>
    <row r="313" spans="1:9" ht="15.75" customHeight="1" thickBot="1">
      <c r="A313" s="101" t="s">
        <v>92</v>
      </c>
      <c r="B313" s="102">
        <f>SUM(B314:B328)</f>
        <v>3644000</v>
      </c>
      <c r="C313" s="102">
        <f>SUM(C314:C328)</f>
        <v>9295000</v>
      </c>
      <c r="D313" s="102">
        <f>SUM(D314:D328)</f>
        <v>7841086.8100000005</v>
      </c>
      <c r="E313" s="87">
        <f>SUM(D313/C313*100)</f>
        <v>84.3581152232383</v>
      </c>
      <c r="F313" s="11">
        <f>SUM(B313)</f>
        <v>3644000</v>
      </c>
      <c r="G313" s="11">
        <f>SUM(C313)</f>
        <v>9295000</v>
      </c>
      <c r="H313" s="11">
        <f>SUM(D313)</f>
        <v>7841086.8100000005</v>
      </c>
      <c r="I313" s="135"/>
    </row>
    <row r="314" spans="1:10" s="94" customFormat="1" ht="15.75" customHeight="1">
      <c r="A314" s="105" t="s">
        <v>279</v>
      </c>
      <c r="B314" s="92">
        <v>1872000</v>
      </c>
      <c r="C314" s="92">
        <v>1872000</v>
      </c>
      <c r="D314" s="92">
        <v>1454836.81</v>
      </c>
      <c r="E314" s="99"/>
      <c r="I314" s="134"/>
      <c r="J314" s="95"/>
    </row>
    <row r="315" spans="1:10" s="94" customFormat="1" ht="15.75" customHeight="1">
      <c r="A315" s="97" t="s">
        <v>280</v>
      </c>
      <c r="B315" s="98">
        <v>100000</v>
      </c>
      <c r="C315" s="98">
        <v>100000</v>
      </c>
      <c r="D315" s="98">
        <v>2929</v>
      </c>
      <c r="E315" s="99"/>
      <c r="I315" s="134"/>
      <c r="J315" s="95"/>
    </row>
    <row r="316" spans="1:10" s="94" customFormat="1" ht="15.75" customHeight="1">
      <c r="A316" s="97" t="s">
        <v>281</v>
      </c>
      <c r="B316" s="98">
        <v>0</v>
      </c>
      <c r="C316" s="98">
        <v>16000</v>
      </c>
      <c r="D316" s="98">
        <v>0</v>
      </c>
      <c r="E316" s="99"/>
      <c r="I316" s="134"/>
      <c r="J316" s="95"/>
    </row>
    <row r="317" spans="1:10" s="94" customFormat="1" ht="15.75" customHeight="1">
      <c r="A317" s="97" t="s">
        <v>282</v>
      </c>
      <c r="B317" s="98">
        <v>0</v>
      </c>
      <c r="C317" s="98">
        <v>1000</v>
      </c>
      <c r="D317" s="98">
        <v>880</v>
      </c>
      <c r="E317" s="99"/>
      <c r="I317" s="134"/>
      <c r="J317" s="95"/>
    </row>
    <row r="318" spans="1:10" s="94" customFormat="1" ht="15.75" customHeight="1">
      <c r="A318" s="97" t="s">
        <v>283</v>
      </c>
      <c r="B318" s="98">
        <v>0</v>
      </c>
      <c r="C318" s="98">
        <v>5000</v>
      </c>
      <c r="D318" s="98">
        <v>4961</v>
      </c>
      <c r="E318" s="99"/>
      <c r="I318" s="134"/>
      <c r="J318" s="95"/>
    </row>
    <row r="319" spans="1:10" s="94" customFormat="1" ht="15.75" customHeight="1">
      <c r="A319" s="97" t="s">
        <v>657</v>
      </c>
      <c r="B319" s="98">
        <v>0</v>
      </c>
      <c r="C319" s="98">
        <v>86000</v>
      </c>
      <c r="D319" s="98">
        <v>85690</v>
      </c>
      <c r="E319" s="99"/>
      <c r="I319" s="134"/>
      <c r="J319" s="95"/>
    </row>
    <row r="320" spans="1:10" s="94" customFormat="1" ht="15.75" customHeight="1">
      <c r="A320" s="97" t="s">
        <v>301</v>
      </c>
      <c r="B320" s="98">
        <v>0</v>
      </c>
      <c r="C320" s="98">
        <v>37000</v>
      </c>
      <c r="D320" s="98">
        <v>0</v>
      </c>
      <c r="E320" s="99"/>
      <c r="I320" s="134"/>
      <c r="J320" s="95"/>
    </row>
    <row r="321" spans="1:10" s="94" customFormat="1" ht="15.75" customHeight="1">
      <c r="A321" s="97" t="s">
        <v>658</v>
      </c>
      <c r="B321" s="98">
        <v>0</v>
      </c>
      <c r="C321" s="98">
        <v>50000</v>
      </c>
      <c r="D321" s="98">
        <v>47795</v>
      </c>
      <c r="E321" s="99"/>
      <c r="I321" s="134"/>
      <c r="J321" s="95"/>
    </row>
    <row r="322" spans="1:10" s="94" customFormat="1" ht="15.75" customHeight="1">
      <c r="A322" s="97" t="s">
        <v>302</v>
      </c>
      <c r="B322" s="98">
        <v>0</v>
      </c>
      <c r="C322" s="98">
        <v>72000</v>
      </c>
      <c r="D322" s="98">
        <v>0</v>
      </c>
      <c r="E322" s="99"/>
      <c r="I322" s="134"/>
      <c r="J322" s="95"/>
    </row>
    <row r="323" spans="1:10" s="94" customFormat="1" ht="15.75" customHeight="1">
      <c r="A323" s="97" t="s">
        <v>659</v>
      </c>
      <c r="B323" s="98">
        <v>0</v>
      </c>
      <c r="C323" s="98">
        <v>50000</v>
      </c>
      <c r="D323" s="98">
        <v>47795</v>
      </c>
      <c r="E323" s="99"/>
      <c r="I323" s="134"/>
      <c r="J323" s="95"/>
    </row>
    <row r="324" spans="1:10" s="94" customFormat="1" ht="15.75" customHeight="1">
      <c r="A324" s="97" t="s">
        <v>303</v>
      </c>
      <c r="B324" s="98">
        <v>0</v>
      </c>
      <c r="C324" s="98">
        <v>37000</v>
      </c>
      <c r="D324" s="98">
        <v>0</v>
      </c>
      <c r="E324" s="99"/>
      <c r="I324" s="134"/>
      <c r="J324" s="95"/>
    </row>
    <row r="325" spans="1:10" s="94" customFormat="1" ht="15.75" customHeight="1">
      <c r="A325" s="97" t="s">
        <v>300</v>
      </c>
      <c r="B325" s="98">
        <v>0</v>
      </c>
      <c r="C325" s="98">
        <v>70000</v>
      </c>
      <c r="D325" s="98">
        <v>70000</v>
      </c>
      <c r="E325" s="99"/>
      <c r="I325" s="134"/>
      <c r="J325" s="95"/>
    </row>
    <row r="326" spans="1:10" s="94" customFormat="1" ht="15.75" customHeight="1">
      <c r="A326" s="97" t="s">
        <v>304</v>
      </c>
      <c r="B326" s="98">
        <v>0</v>
      </c>
      <c r="C326" s="98">
        <v>96000</v>
      </c>
      <c r="D326" s="98">
        <v>96000</v>
      </c>
      <c r="E326" s="99"/>
      <c r="I326" s="134"/>
      <c r="J326" s="95"/>
    </row>
    <row r="327" spans="1:10" s="94" customFormat="1" ht="15.75" customHeight="1">
      <c r="A327" s="97" t="s">
        <v>305</v>
      </c>
      <c r="B327" s="98">
        <v>0</v>
      </c>
      <c r="C327" s="98">
        <v>200000</v>
      </c>
      <c r="D327" s="98">
        <v>175000</v>
      </c>
      <c r="E327" s="99"/>
      <c r="I327" s="134"/>
      <c r="J327" s="95"/>
    </row>
    <row r="328" spans="1:10" s="94" customFormat="1" ht="15.75" customHeight="1">
      <c r="A328" s="97" t="s">
        <v>278</v>
      </c>
      <c r="B328" s="98">
        <f>SUM(B329:B337)</f>
        <v>1672000</v>
      </c>
      <c r="C328" s="98">
        <f>SUM(C329:C337)</f>
        <v>6603000</v>
      </c>
      <c r="D328" s="98">
        <f>SUM(D329:D337)</f>
        <v>5855200</v>
      </c>
      <c r="E328" s="99"/>
      <c r="F328" s="95"/>
      <c r="I328" s="134"/>
      <c r="J328" s="95"/>
    </row>
    <row r="329" spans="1:10" s="94" customFormat="1" ht="15.75" customHeight="1">
      <c r="A329" s="97" t="s">
        <v>284</v>
      </c>
      <c r="B329" s="98">
        <v>0</v>
      </c>
      <c r="C329" s="98">
        <v>698643</v>
      </c>
      <c r="D329" s="98">
        <v>698643</v>
      </c>
      <c r="E329" s="99"/>
      <c r="I329" s="134"/>
      <c r="J329" s="95"/>
    </row>
    <row r="330" spans="1:10" s="94" customFormat="1" ht="15.75" customHeight="1">
      <c r="A330" s="97" t="s">
        <v>285</v>
      </c>
      <c r="B330" s="98">
        <v>0</v>
      </c>
      <c r="C330" s="98">
        <v>262687</v>
      </c>
      <c r="D330" s="98">
        <v>262687</v>
      </c>
      <c r="E330" s="99"/>
      <c r="I330" s="134"/>
      <c r="J330" s="95"/>
    </row>
    <row r="331" spans="1:10" s="94" customFormat="1" ht="15.75" customHeight="1">
      <c r="A331" s="97" t="s">
        <v>286</v>
      </c>
      <c r="B331" s="98">
        <v>0</v>
      </c>
      <c r="C331" s="98">
        <v>1227704</v>
      </c>
      <c r="D331" s="98">
        <v>1227704</v>
      </c>
      <c r="E331" s="99"/>
      <c r="I331" s="134"/>
      <c r="J331" s="95"/>
    </row>
    <row r="332" spans="1:10" s="94" customFormat="1" ht="15.75" customHeight="1">
      <c r="A332" s="97" t="s">
        <v>287</v>
      </c>
      <c r="B332" s="98">
        <v>0</v>
      </c>
      <c r="C332" s="98">
        <v>645831</v>
      </c>
      <c r="D332" s="98">
        <v>645831</v>
      </c>
      <c r="E332" s="99"/>
      <c r="I332" s="134"/>
      <c r="J332" s="95"/>
    </row>
    <row r="333" spans="1:10" s="94" customFormat="1" ht="15.75" customHeight="1">
      <c r="A333" s="97" t="s">
        <v>288</v>
      </c>
      <c r="B333" s="98">
        <v>0</v>
      </c>
      <c r="C333" s="98">
        <v>68000</v>
      </c>
      <c r="D333" s="98">
        <v>68000</v>
      </c>
      <c r="E333" s="99"/>
      <c r="I333" s="134"/>
      <c r="J333" s="95"/>
    </row>
    <row r="334" spans="1:10" s="94" customFormat="1" ht="15.75" customHeight="1">
      <c r="A334" s="97" t="s">
        <v>660</v>
      </c>
      <c r="B334" s="98">
        <v>0</v>
      </c>
      <c r="C334" s="98">
        <v>1224244</v>
      </c>
      <c r="D334" s="98">
        <v>1224244</v>
      </c>
      <c r="E334" s="99"/>
      <c r="I334" s="134"/>
      <c r="J334" s="95"/>
    </row>
    <row r="335" spans="1:10" s="94" customFormat="1" ht="15.75" customHeight="1">
      <c r="A335" s="97" t="s">
        <v>296</v>
      </c>
      <c r="B335" s="98">
        <v>0</v>
      </c>
      <c r="C335" s="98">
        <v>56000</v>
      </c>
      <c r="D335" s="98">
        <v>56000</v>
      </c>
      <c r="E335" s="99"/>
      <c r="I335" s="134"/>
      <c r="J335" s="95"/>
    </row>
    <row r="336" spans="1:10" s="94" customFormat="1" ht="15.75" customHeight="1">
      <c r="A336" s="90" t="s">
        <v>297</v>
      </c>
      <c r="B336" s="91">
        <v>1672000</v>
      </c>
      <c r="C336" s="91">
        <v>1672091</v>
      </c>
      <c r="D336" s="91">
        <v>1672091</v>
      </c>
      <c r="E336" s="100"/>
      <c r="I336" s="134"/>
      <c r="J336" s="95"/>
    </row>
    <row r="337" spans="1:10" s="94" customFormat="1" ht="15.75" customHeight="1" thickBot="1">
      <c r="A337" s="90" t="s">
        <v>656</v>
      </c>
      <c r="B337" s="91">
        <v>0</v>
      </c>
      <c r="C337" s="91">
        <v>747800</v>
      </c>
      <c r="D337" s="91">
        <v>0</v>
      </c>
      <c r="E337" s="93"/>
      <c r="I337" s="134"/>
      <c r="J337" s="95"/>
    </row>
    <row r="338" spans="1:9" ht="15.75" customHeight="1" thickBot="1">
      <c r="A338" s="101" t="s">
        <v>57</v>
      </c>
      <c r="B338" s="102">
        <f>SUM(B339)</f>
        <v>20000</v>
      </c>
      <c r="C338" s="102">
        <f>SUM(C339)</f>
        <v>20000</v>
      </c>
      <c r="D338" s="102">
        <f>SUM(D339)</f>
        <v>9989</v>
      </c>
      <c r="E338" s="87">
        <f>SUM(D338/C338*100)</f>
        <v>49.945</v>
      </c>
      <c r="F338" s="11">
        <f>SUM(B338)</f>
        <v>20000</v>
      </c>
      <c r="G338" s="11">
        <f>SUM(C338)</f>
        <v>20000</v>
      </c>
      <c r="H338" s="11">
        <f>SUM(D338)</f>
        <v>9989</v>
      </c>
      <c r="I338" s="135"/>
    </row>
    <row r="339" spans="1:10" s="94" customFormat="1" ht="15.75" customHeight="1" thickBot="1">
      <c r="A339" s="106" t="s">
        <v>306</v>
      </c>
      <c r="B339" s="107">
        <v>20000</v>
      </c>
      <c r="C339" s="107">
        <v>20000</v>
      </c>
      <c r="D339" s="107">
        <v>9989</v>
      </c>
      <c r="E339" s="93"/>
      <c r="I339" s="134"/>
      <c r="J339" s="95"/>
    </row>
    <row r="340" spans="1:9" ht="15.75" customHeight="1" thickBot="1">
      <c r="A340" s="101" t="s">
        <v>117</v>
      </c>
      <c r="B340" s="102">
        <f>SUM(B341:B342)</f>
        <v>1600000</v>
      </c>
      <c r="C340" s="102">
        <f>SUM(C341:C342)</f>
        <v>1700000</v>
      </c>
      <c r="D340" s="102">
        <f>SUM(D341:D342)</f>
        <v>120395</v>
      </c>
      <c r="E340" s="87">
        <f>SUM(D340/C340*100)</f>
        <v>7.082058823529412</v>
      </c>
      <c r="F340" s="11">
        <f>SUM(B340)</f>
        <v>1600000</v>
      </c>
      <c r="G340" s="11">
        <f>SUM(C340)</f>
        <v>1700000</v>
      </c>
      <c r="H340" s="11">
        <f>SUM(D340)</f>
        <v>120395</v>
      </c>
      <c r="I340" s="135"/>
    </row>
    <row r="341" spans="1:10" s="94" customFormat="1" ht="15.75" customHeight="1">
      <c r="A341" s="105" t="s">
        <v>307</v>
      </c>
      <c r="B341" s="92">
        <v>1600000</v>
      </c>
      <c r="C341" s="92">
        <v>1600000</v>
      </c>
      <c r="D341" s="92">
        <v>24200</v>
      </c>
      <c r="E341" s="99"/>
      <c r="I341" s="134"/>
      <c r="J341" s="95"/>
    </row>
    <row r="342" spans="1:10" s="94" customFormat="1" ht="15.75" customHeight="1" thickBot="1">
      <c r="A342" s="90" t="s">
        <v>308</v>
      </c>
      <c r="B342" s="91">
        <v>0</v>
      </c>
      <c r="C342" s="91">
        <v>100000</v>
      </c>
      <c r="D342" s="91">
        <v>96195</v>
      </c>
      <c r="E342" s="93"/>
      <c r="I342" s="134"/>
      <c r="J342" s="95"/>
    </row>
    <row r="343" spans="1:9" ht="15.75" customHeight="1" thickBot="1">
      <c r="A343" s="101" t="s">
        <v>37</v>
      </c>
      <c r="B343" s="102">
        <f>SUM(B344:B361)</f>
        <v>7878000</v>
      </c>
      <c r="C343" s="102">
        <f>SUM(C344:C361)</f>
        <v>20020113.7</v>
      </c>
      <c r="D343" s="102">
        <f>SUM(D344:D361)</f>
        <v>14214931.33</v>
      </c>
      <c r="E343" s="87">
        <f>SUM(D343/C343*100)</f>
        <v>71.00324974677842</v>
      </c>
      <c r="F343" s="11">
        <f>SUM(B343)</f>
        <v>7878000</v>
      </c>
      <c r="G343" s="11">
        <f>SUM(C343)</f>
        <v>20020113.7</v>
      </c>
      <c r="H343" s="11">
        <f>SUM(D343)</f>
        <v>14214931.33</v>
      </c>
      <c r="I343" s="135"/>
    </row>
    <row r="344" spans="1:9" ht="15.75" customHeight="1">
      <c r="A344" s="115" t="s">
        <v>314</v>
      </c>
      <c r="B344" s="116">
        <v>4212000</v>
      </c>
      <c r="C344" s="116">
        <v>4086000</v>
      </c>
      <c r="D344" s="116">
        <v>4086000</v>
      </c>
      <c r="E344" s="117"/>
      <c r="I344" s="135"/>
    </row>
    <row r="345" spans="1:9" ht="15.75" customHeight="1">
      <c r="A345" s="105" t="s">
        <v>665</v>
      </c>
      <c r="B345" s="92">
        <v>0</v>
      </c>
      <c r="C345" s="92">
        <v>80000</v>
      </c>
      <c r="D345" s="92">
        <v>80000</v>
      </c>
      <c r="E345" s="99"/>
      <c r="I345" s="135"/>
    </row>
    <row r="346" spans="1:9" ht="15.75" customHeight="1">
      <c r="A346" s="105" t="s">
        <v>318</v>
      </c>
      <c r="B346" s="92">
        <v>0</v>
      </c>
      <c r="C346" s="92">
        <v>235739</v>
      </c>
      <c r="D346" s="92">
        <v>235739</v>
      </c>
      <c r="E346" s="99"/>
      <c r="I346" s="135"/>
    </row>
    <row r="347" spans="1:10" s="94" customFormat="1" ht="15.75" customHeight="1">
      <c r="A347" s="105" t="s">
        <v>313</v>
      </c>
      <c r="B347" s="92">
        <v>1715000</v>
      </c>
      <c r="C347" s="92">
        <v>0</v>
      </c>
      <c r="D347" s="92">
        <v>0</v>
      </c>
      <c r="E347" s="99"/>
      <c r="I347" s="134"/>
      <c r="J347" s="95"/>
    </row>
    <row r="348" spans="1:10" s="94" customFormat="1" ht="15.75" customHeight="1">
      <c r="A348" s="105" t="s">
        <v>321</v>
      </c>
      <c r="B348" s="92">
        <v>0</v>
      </c>
      <c r="C348" s="92">
        <v>6368298.7</v>
      </c>
      <c r="D348" s="92">
        <v>4088988.84</v>
      </c>
      <c r="E348" s="99"/>
      <c r="I348" s="134"/>
      <c r="J348" s="95"/>
    </row>
    <row r="349" spans="1:10" s="94" customFormat="1" ht="15.75" customHeight="1">
      <c r="A349" s="97" t="s">
        <v>310</v>
      </c>
      <c r="B349" s="98">
        <v>0</v>
      </c>
      <c r="C349" s="98">
        <v>520000</v>
      </c>
      <c r="D349" s="98">
        <v>519452</v>
      </c>
      <c r="E349" s="99"/>
      <c r="I349" s="134"/>
      <c r="J349" s="95"/>
    </row>
    <row r="350" spans="1:10" s="94" customFormat="1" ht="15.75" customHeight="1">
      <c r="A350" s="97" t="s">
        <v>661</v>
      </c>
      <c r="B350" s="98">
        <v>0</v>
      </c>
      <c r="C350" s="98">
        <v>50000</v>
      </c>
      <c r="D350" s="98">
        <v>19995.25</v>
      </c>
      <c r="E350" s="99"/>
      <c r="I350" s="134"/>
      <c r="J350" s="95"/>
    </row>
    <row r="351" spans="1:10" s="94" customFormat="1" ht="15.75" customHeight="1">
      <c r="A351" s="97" t="s">
        <v>309</v>
      </c>
      <c r="B351" s="98">
        <v>0</v>
      </c>
      <c r="C351" s="98">
        <v>75000</v>
      </c>
      <c r="D351" s="98">
        <v>68459</v>
      </c>
      <c r="E351" s="99"/>
      <c r="I351" s="134"/>
      <c r="J351" s="95"/>
    </row>
    <row r="352" spans="1:10" s="94" customFormat="1" ht="15.75" customHeight="1">
      <c r="A352" s="97" t="s">
        <v>319</v>
      </c>
      <c r="B352" s="98">
        <v>0</v>
      </c>
      <c r="C352" s="98">
        <v>315076</v>
      </c>
      <c r="D352" s="98">
        <v>215382</v>
      </c>
      <c r="E352" s="99"/>
      <c r="I352" s="134"/>
      <c r="J352" s="95"/>
    </row>
    <row r="353" spans="1:10" s="94" customFormat="1" ht="15.75" customHeight="1">
      <c r="A353" s="97" t="s">
        <v>664</v>
      </c>
      <c r="B353" s="98">
        <v>0</v>
      </c>
      <c r="C353" s="98">
        <v>144600</v>
      </c>
      <c r="D353" s="98">
        <v>138230.4</v>
      </c>
      <c r="E353" s="99"/>
      <c r="I353" s="134"/>
      <c r="J353" s="95"/>
    </row>
    <row r="354" spans="1:10" s="94" customFormat="1" ht="15.75" customHeight="1">
      <c r="A354" s="97" t="s">
        <v>317</v>
      </c>
      <c r="B354" s="98">
        <v>0</v>
      </c>
      <c r="C354" s="98">
        <v>75000</v>
      </c>
      <c r="D354" s="98">
        <v>84579</v>
      </c>
      <c r="E354" s="99"/>
      <c r="I354" s="134"/>
      <c r="J354" s="95"/>
    </row>
    <row r="355" spans="1:10" s="94" customFormat="1" ht="15.75" customHeight="1">
      <c r="A355" s="97" t="s">
        <v>315</v>
      </c>
      <c r="B355" s="98">
        <v>0</v>
      </c>
      <c r="C355" s="98">
        <v>40000</v>
      </c>
      <c r="D355" s="98">
        <v>39980</v>
      </c>
      <c r="E355" s="99"/>
      <c r="I355" s="134"/>
      <c r="J355" s="95"/>
    </row>
    <row r="356" spans="1:10" s="94" customFormat="1" ht="15.75" customHeight="1">
      <c r="A356" s="97" t="s">
        <v>316</v>
      </c>
      <c r="B356" s="98">
        <v>0</v>
      </c>
      <c r="C356" s="98">
        <v>45000</v>
      </c>
      <c r="D356" s="98">
        <v>0</v>
      </c>
      <c r="E356" s="99"/>
      <c r="I356" s="134"/>
      <c r="J356" s="95"/>
    </row>
    <row r="357" spans="1:10" s="94" customFormat="1" ht="15.75" customHeight="1">
      <c r="A357" s="97" t="s">
        <v>311</v>
      </c>
      <c r="B357" s="98">
        <v>35000</v>
      </c>
      <c r="C357" s="98">
        <v>35000</v>
      </c>
      <c r="D357" s="98">
        <v>33000</v>
      </c>
      <c r="E357" s="99"/>
      <c r="I357" s="134"/>
      <c r="J357" s="95"/>
    </row>
    <row r="358" spans="1:10" s="94" customFormat="1" ht="15.75" customHeight="1">
      <c r="A358" s="97" t="s">
        <v>662</v>
      </c>
      <c r="B358" s="98">
        <v>1746000</v>
      </c>
      <c r="C358" s="98">
        <v>126000</v>
      </c>
      <c r="D358" s="98">
        <v>126022</v>
      </c>
      <c r="E358" s="99"/>
      <c r="I358" s="134"/>
      <c r="J358" s="95"/>
    </row>
    <row r="359" spans="1:10" s="94" customFormat="1" ht="15.75" customHeight="1">
      <c r="A359" s="97" t="s">
        <v>320</v>
      </c>
      <c r="B359" s="98">
        <v>0</v>
      </c>
      <c r="C359" s="98">
        <v>7555400</v>
      </c>
      <c r="D359" s="98">
        <v>4237103.84</v>
      </c>
      <c r="E359" s="99"/>
      <c r="I359" s="134"/>
      <c r="J359" s="95"/>
    </row>
    <row r="360" spans="1:10" s="94" customFormat="1" ht="15.75" customHeight="1">
      <c r="A360" s="97" t="s">
        <v>312</v>
      </c>
      <c r="B360" s="98">
        <v>170000</v>
      </c>
      <c r="C360" s="98">
        <v>170000</v>
      </c>
      <c r="D360" s="98">
        <v>157300</v>
      </c>
      <c r="E360" s="99"/>
      <c r="I360" s="134"/>
      <c r="J360" s="95"/>
    </row>
    <row r="361" spans="1:10" s="94" customFormat="1" ht="15.75" customHeight="1">
      <c r="A361" s="97" t="s">
        <v>663</v>
      </c>
      <c r="B361" s="98">
        <v>0</v>
      </c>
      <c r="C361" s="98">
        <v>99000</v>
      </c>
      <c r="D361" s="98">
        <v>84700</v>
      </c>
      <c r="E361" s="99"/>
      <c r="I361" s="134"/>
      <c r="J361" s="95"/>
    </row>
    <row r="362" spans="1:9" ht="15.75" customHeight="1">
      <c r="A362" s="118" t="s">
        <v>38</v>
      </c>
      <c r="B362" s="119">
        <f>SUM(B363:B389)</f>
        <v>14100000</v>
      </c>
      <c r="C362" s="119">
        <f>SUM(C363:C389)</f>
        <v>21729086.8</v>
      </c>
      <c r="D362" s="119">
        <f>SUM(D363:D389)</f>
        <v>18875874.479999997</v>
      </c>
      <c r="E362" s="119">
        <f>SUM(E363:E387)</f>
        <v>0</v>
      </c>
      <c r="F362" s="11">
        <f>SUM(B362)</f>
        <v>14100000</v>
      </c>
      <c r="G362" s="11">
        <f>SUM(C362)</f>
        <v>21729086.8</v>
      </c>
      <c r="H362" s="11">
        <f>SUM(D362)</f>
        <v>18875874.479999997</v>
      </c>
      <c r="I362" s="135"/>
    </row>
    <row r="363" spans="1:10" s="94" customFormat="1" ht="15.75" customHeight="1">
      <c r="A363" s="97" t="s">
        <v>322</v>
      </c>
      <c r="B363" s="98">
        <v>0</v>
      </c>
      <c r="C363" s="98">
        <v>6900</v>
      </c>
      <c r="D363" s="98">
        <v>6900</v>
      </c>
      <c r="E363" s="99"/>
      <c r="I363" s="134"/>
      <c r="J363" s="95"/>
    </row>
    <row r="364" spans="1:10" s="94" customFormat="1" ht="15.75" customHeight="1">
      <c r="A364" s="97" t="s">
        <v>323</v>
      </c>
      <c r="B364" s="98">
        <v>3500000</v>
      </c>
      <c r="C364" s="98">
        <v>3952000</v>
      </c>
      <c r="D364" s="98">
        <v>3952000</v>
      </c>
      <c r="E364" s="99"/>
      <c r="I364" s="134"/>
      <c r="J364" s="95"/>
    </row>
    <row r="365" spans="1:10" s="94" customFormat="1" ht="15.75" customHeight="1">
      <c r="A365" s="97" t="s">
        <v>336</v>
      </c>
      <c r="B365" s="98">
        <v>0</v>
      </c>
      <c r="C365" s="98">
        <v>807535.6</v>
      </c>
      <c r="D365" s="98">
        <v>807535.6</v>
      </c>
      <c r="E365" s="99"/>
      <c r="I365" s="134"/>
      <c r="J365" s="95"/>
    </row>
    <row r="366" spans="1:10" s="94" customFormat="1" ht="15.75" customHeight="1">
      <c r="A366" s="97" t="s">
        <v>324</v>
      </c>
      <c r="B366" s="98">
        <v>150000</v>
      </c>
      <c r="C366" s="98">
        <v>150000</v>
      </c>
      <c r="D366" s="98">
        <v>102470</v>
      </c>
      <c r="E366" s="99"/>
      <c r="I366" s="134"/>
      <c r="J366" s="95"/>
    </row>
    <row r="367" spans="1:10" s="94" customFormat="1" ht="15.75" customHeight="1">
      <c r="A367" s="97" t="s">
        <v>325</v>
      </c>
      <c r="B367" s="98">
        <v>50000</v>
      </c>
      <c r="C367" s="98">
        <v>50000</v>
      </c>
      <c r="D367" s="98">
        <v>52169</v>
      </c>
      <c r="E367" s="99"/>
      <c r="I367" s="134"/>
      <c r="J367" s="95"/>
    </row>
    <row r="368" spans="1:10" s="94" customFormat="1" ht="15.75" customHeight="1">
      <c r="A368" s="97" t="s">
        <v>326</v>
      </c>
      <c r="B368" s="98">
        <v>9000</v>
      </c>
      <c r="C368" s="98">
        <v>9000</v>
      </c>
      <c r="D368" s="98">
        <v>9000</v>
      </c>
      <c r="E368" s="99"/>
      <c r="F368" s="95"/>
      <c r="I368" s="134"/>
      <c r="J368" s="95"/>
    </row>
    <row r="369" spans="1:10" s="94" customFormat="1" ht="15.75" customHeight="1">
      <c r="A369" s="97" t="s">
        <v>668</v>
      </c>
      <c r="B369" s="98">
        <v>63000</v>
      </c>
      <c r="C369" s="98">
        <v>63000</v>
      </c>
      <c r="D369" s="98">
        <v>68896.19</v>
      </c>
      <c r="E369" s="99"/>
      <c r="I369" s="134"/>
      <c r="J369" s="95"/>
    </row>
    <row r="370" spans="1:10" s="94" customFormat="1" ht="15.75" customHeight="1">
      <c r="A370" s="97" t="s">
        <v>344</v>
      </c>
      <c r="B370" s="98">
        <v>0</v>
      </c>
      <c r="C370" s="98">
        <v>2241000</v>
      </c>
      <c r="D370" s="98">
        <v>118096</v>
      </c>
      <c r="E370" s="99"/>
      <c r="I370" s="134"/>
      <c r="J370" s="95"/>
    </row>
    <row r="371" spans="1:10" s="94" customFormat="1" ht="15.75" customHeight="1">
      <c r="A371" s="97" t="s">
        <v>327</v>
      </c>
      <c r="B371" s="98">
        <v>396000</v>
      </c>
      <c r="C371" s="98">
        <v>396000</v>
      </c>
      <c r="D371" s="98">
        <v>337711</v>
      </c>
      <c r="E371" s="99"/>
      <c r="I371" s="134"/>
      <c r="J371" s="95"/>
    </row>
    <row r="372" spans="1:10" s="94" customFormat="1" ht="15.75" customHeight="1">
      <c r="A372" s="97" t="s">
        <v>337</v>
      </c>
      <c r="B372" s="98">
        <v>0</v>
      </c>
      <c r="C372" s="98">
        <v>2280000</v>
      </c>
      <c r="D372" s="98">
        <v>1742222.4</v>
      </c>
      <c r="E372" s="99"/>
      <c r="I372" s="134"/>
      <c r="J372" s="95"/>
    </row>
    <row r="373" spans="1:10" s="94" customFormat="1" ht="15.75" customHeight="1">
      <c r="A373" s="97" t="s">
        <v>328</v>
      </c>
      <c r="B373" s="98">
        <v>3250000</v>
      </c>
      <c r="C373" s="98">
        <v>3285000</v>
      </c>
      <c r="D373" s="98">
        <v>3285000</v>
      </c>
      <c r="E373" s="99"/>
      <c r="I373" s="134"/>
      <c r="J373" s="95"/>
    </row>
    <row r="374" spans="1:10" s="94" customFormat="1" ht="15.75" customHeight="1">
      <c r="A374" s="97" t="s">
        <v>340</v>
      </c>
      <c r="B374" s="98">
        <v>0</v>
      </c>
      <c r="C374" s="98">
        <v>5000</v>
      </c>
      <c r="D374" s="98">
        <v>5000</v>
      </c>
      <c r="E374" s="99"/>
      <c r="I374" s="134"/>
      <c r="J374" s="95"/>
    </row>
    <row r="375" spans="1:10" s="94" customFormat="1" ht="15.75" customHeight="1">
      <c r="A375" s="97" t="s">
        <v>341</v>
      </c>
      <c r="B375" s="98">
        <v>0</v>
      </c>
      <c r="C375" s="98">
        <v>651000</v>
      </c>
      <c r="D375" s="98">
        <v>669062</v>
      </c>
      <c r="E375" s="99"/>
      <c r="I375" s="134"/>
      <c r="J375" s="95"/>
    </row>
    <row r="376" spans="1:10" s="94" customFormat="1" ht="15.75" customHeight="1">
      <c r="A376" s="97" t="s">
        <v>329</v>
      </c>
      <c r="B376" s="98">
        <v>1850000</v>
      </c>
      <c r="C376" s="98">
        <v>1850000</v>
      </c>
      <c r="D376" s="98">
        <v>1780401.26</v>
      </c>
      <c r="E376" s="99"/>
      <c r="I376" s="134"/>
      <c r="J376" s="95"/>
    </row>
    <row r="377" spans="1:10" s="94" customFormat="1" ht="15.75" customHeight="1">
      <c r="A377" s="97" t="s">
        <v>330</v>
      </c>
      <c r="B377" s="98">
        <v>120000</v>
      </c>
      <c r="C377" s="98">
        <v>120000</v>
      </c>
      <c r="D377" s="98">
        <v>104654</v>
      </c>
      <c r="E377" s="99"/>
      <c r="I377" s="134"/>
      <c r="J377" s="95"/>
    </row>
    <row r="378" spans="1:10" s="94" customFormat="1" ht="15.75" customHeight="1">
      <c r="A378" s="97" t="s">
        <v>342</v>
      </c>
      <c r="B378" s="98">
        <v>0</v>
      </c>
      <c r="C378" s="98">
        <v>280000</v>
      </c>
      <c r="D378" s="98">
        <v>283140</v>
      </c>
      <c r="E378" s="99"/>
      <c r="I378" s="134"/>
      <c r="J378" s="95"/>
    </row>
    <row r="379" spans="1:10" s="94" customFormat="1" ht="15.75" customHeight="1">
      <c r="A379" s="97" t="s">
        <v>331</v>
      </c>
      <c r="B379" s="98">
        <v>2685000</v>
      </c>
      <c r="C379" s="98">
        <v>2731000</v>
      </c>
      <c r="D379" s="98">
        <v>2731000</v>
      </c>
      <c r="E379" s="99"/>
      <c r="I379" s="134"/>
      <c r="J379" s="95"/>
    </row>
    <row r="380" spans="1:10" s="94" customFormat="1" ht="15.75" customHeight="1">
      <c r="A380" s="97" t="s">
        <v>343</v>
      </c>
      <c r="B380" s="98">
        <v>0</v>
      </c>
      <c r="C380" s="98">
        <v>206000</v>
      </c>
      <c r="D380" s="98">
        <v>205920</v>
      </c>
      <c r="E380" s="99"/>
      <c r="I380" s="134"/>
      <c r="J380" s="95"/>
    </row>
    <row r="381" spans="1:10" s="94" customFormat="1" ht="15.75" customHeight="1">
      <c r="A381" s="97" t="s">
        <v>332</v>
      </c>
      <c r="B381" s="98">
        <v>6000</v>
      </c>
      <c r="C381" s="98">
        <v>6000</v>
      </c>
      <c r="D381" s="98">
        <v>6000</v>
      </c>
      <c r="E381" s="99"/>
      <c r="I381" s="134"/>
      <c r="J381" s="95"/>
    </row>
    <row r="382" spans="1:10" s="94" customFormat="1" ht="15.75" customHeight="1">
      <c r="A382" s="97" t="s">
        <v>333</v>
      </c>
      <c r="B382" s="98">
        <v>1460000</v>
      </c>
      <c r="C382" s="98">
        <v>1460000</v>
      </c>
      <c r="D382" s="98">
        <v>1460000</v>
      </c>
      <c r="E382" s="99"/>
      <c r="I382" s="134"/>
      <c r="J382" s="95"/>
    </row>
    <row r="383" spans="1:10" s="94" customFormat="1" ht="15.75" customHeight="1">
      <c r="A383" s="97" t="s">
        <v>666</v>
      </c>
      <c r="B383" s="98">
        <v>0</v>
      </c>
      <c r="C383" s="98">
        <v>222651.2</v>
      </c>
      <c r="D383" s="98">
        <v>222651.2</v>
      </c>
      <c r="E383" s="99"/>
      <c r="I383" s="134"/>
      <c r="J383" s="95"/>
    </row>
    <row r="384" spans="1:10" s="94" customFormat="1" ht="15.75" customHeight="1">
      <c r="A384" s="97" t="s">
        <v>338</v>
      </c>
      <c r="B384" s="98">
        <v>0</v>
      </c>
      <c r="C384" s="98">
        <v>235000</v>
      </c>
      <c r="D384" s="98">
        <v>177873</v>
      </c>
      <c r="E384" s="99"/>
      <c r="I384" s="134"/>
      <c r="J384" s="95"/>
    </row>
    <row r="385" spans="1:10" s="94" customFormat="1" ht="15.75" customHeight="1">
      <c r="A385" s="97" t="s">
        <v>339</v>
      </c>
      <c r="B385" s="98">
        <v>0</v>
      </c>
      <c r="C385" s="98">
        <v>50000</v>
      </c>
      <c r="D385" s="98">
        <v>77405.25</v>
      </c>
      <c r="E385" s="99"/>
      <c r="I385" s="134"/>
      <c r="J385" s="95"/>
    </row>
    <row r="386" spans="1:10" s="94" customFormat="1" ht="15.75" customHeight="1">
      <c r="A386" s="97" t="s">
        <v>345</v>
      </c>
      <c r="B386" s="98">
        <v>0</v>
      </c>
      <c r="C386" s="98">
        <v>51000</v>
      </c>
      <c r="D386" s="98">
        <v>49600</v>
      </c>
      <c r="E386" s="99"/>
      <c r="I386" s="134"/>
      <c r="J386" s="95"/>
    </row>
    <row r="387" spans="1:10" s="94" customFormat="1" ht="15.75" customHeight="1">
      <c r="A387" s="97" t="s">
        <v>334</v>
      </c>
      <c r="B387" s="98">
        <v>541000</v>
      </c>
      <c r="C387" s="98">
        <v>541000</v>
      </c>
      <c r="D387" s="98">
        <v>541000</v>
      </c>
      <c r="E387" s="99"/>
      <c r="I387" s="134"/>
      <c r="J387" s="95"/>
    </row>
    <row r="388" spans="1:10" s="94" customFormat="1" ht="15.75" customHeight="1">
      <c r="A388" s="90" t="s">
        <v>667</v>
      </c>
      <c r="B388" s="91">
        <v>0</v>
      </c>
      <c r="C388" s="91">
        <v>60000</v>
      </c>
      <c r="D388" s="91">
        <v>60000</v>
      </c>
      <c r="E388" s="100"/>
      <c r="I388" s="134"/>
      <c r="J388" s="95"/>
    </row>
    <row r="389" spans="1:10" s="94" customFormat="1" ht="15.75" customHeight="1" thickBot="1">
      <c r="A389" s="90" t="s">
        <v>335</v>
      </c>
      <c r="B389" s="91">
        <v>20000</v>
      </c>
      <c r="C389" s="91">
        <v>20000</v>
      </c>
      <c r="D389" s="91">
        <v>20167.58</v>
      </c>
      <c r="E389" s="93"/>
      <c r="F389" s="120"/>
      <c r="I389" s="134"/>
      <c r="J389" s="95"/>
    </row>
    <row r="390" spans="1:9" ht="15.75" customHeight="1" thickBot="1">
      <c r="A390" s="101" t="s">
        <v>157</v>
      </c>
      <c r="B390" s="102">
        <f>SUM(B391)</f>
        <v>0</v>
      </c>
      <c r="C390" s="102">
        <f>SUM(C391)</f>
        <v>170000</v>
      </c>
      <c r="D390" s="102">
        <f>SUM(D391)</f>
        <v>148535.96</v>
      </c>
      <c r="E390" s="87">
        <f>SUM(D390/C390*100)</f>
        <v>87.37409411764705</v>
      </c>
      <c r="F390" s="11">
        <f>SUM(B390)</f>
        <v>0</v>
      </c>
      <c r="G390" s="11">
        <f>SUM(C390)</f>
        <v>170000</v>
      </c>
      <c r="H390" s="11">
        <f>SUM(D390)</f>
        <v>148535.96</v>
      </c>
      <c r="I390" s="135"/>
    </row>
    <row r="391" spans="1:10" s="94" customFormat="1" ht="15.75" customHeight="1" thickBot="1">
      <c r="A391" s="106" t="s">
        <v>346</v>
      </c>
      <c r="B391" s="107">
        <v>0</v>
      </c>
      <c r="C391" s="107">
        <v>170000</v>
      </c>
      <c r="D391" s="107">
        <v>148535.96</v>
      </c>
      <c r="E391" s="93"/>
      <c r="I391" s="134"/>
      <c r="J391" s="95"/>
    </row>
    <row r="392" spans="1:9" ht="15.75" customHeight="1" thickBot="1">
      <c r="A392" s="101" t="s">
        <v>158</v>
      </c>
      <c r="B392" s="102">
        <f>SUM(B393)</f>
        <v>0</v>
      </c>
      <c r="C392" s="102">
        <f>SUM(C393)</f>
        <v>3000</v>
      </c>
      <c r="D392" s="102">
        <f>SUM(D393)</f>
        <v>3000</v>
      </c>
      <c r="E392" s="87">
        <f>SUM(D392/C392*100)</f>
        <v>100</v>
      </c>
      <c r="F392" s="11">
        <f>SUM(B392)</f>
        <v>0</v>
      </c>
      <c r="G392" s="11">
        <f>SUM(C392)</f>
        <v>3000</v>
      </c>
      <c r="H392" s="11">
        <f>SUM(D392)</f>
        <v>3000</v>
      </c>
      <c r="I392" s="135"/>
    </row>
    <row r="393" spans="1:10" s="94" customFormat="1" ht="15.75" customHeight="1" thickBot="1">
      <c r="A393" s="106" t="s">
        <v>347</v>
      </c>
      <c r="B393" s="107">
        <v>0</v>
      </c>
      <c r="C393" s="107">
        <v>3000</v>
      </c>
      <c r="D393" s="107">
        <v>3000</v>
      </c>
      <c r="E393" s="93"/>
      <c r="I393" s="134"/>
      <c r="J393" s="95"/>
    </row>
    <row r="394" spans="1:9" ht="15.75" customHeight="1" thickBot="1">
      <c r="A394" s="101" t="s">
        <v>159</v>
      </c>
      <c r="B394" s="102">
        <f>SUM(B395)</f>
        <v>0</v>
      </c>
      <c r="C394" s="102">
        <f>SUM(C395)</f>
        <v>20000</v>
      </c>
      <c r="D394" s="102">
        <f>SUM(D395)</f>
        <v>19174</v>
      </c>
      <c r="E394" s="87">
        <f>SUM(D394/C394*100)</f>
        <v>95.87</v>
      </c>
      <c r="F394" s="11">
        <f>SUM(B394)</f>
        <v>0</v>
      </c>
      <c r="G394" s="11">
        <f>SUM(C394)</f>
        <v>20000</v>
      </c>
      <c r="H394" s="11">
        <f>SUM(D394)</f>
        <v>19174</v>
      </c>
      <c r="I394" s="135"/>
    </row>
    <row r="395" spans="1:10" s="94" customFormat="1" ht="15.75" customHeight="1" thickBot="1">
      <c r="A395" s="106" t="s">
        <v>348</v>
      </c>
      <c r="B395" s="107">
        <v>0</v>
      </c>
      <c r="C395" s="107">
        <v>20000</v>
      </c>
      <c r="D395" s="107">
        <v>19174</v>
      </c>
      <c r="E395" s="93"/>
      <c r="I395" s="134"/>
      <c r="J395" s="95"/>
    </row>
    <row r="396" spans="1:9" ht="15.75" customHeight="1" thickBot="1">
      <c r="A396" s="101" t="s">
        <v>114</v>
      </c>
      <c r="B396" s="102">
        <f>SUM(B397:B398)</f>
        <v>116000</v>
      </c>
      <c r="C396" s="102">
        <f>SUM(C397:C398)</f>
        <v>325000</v>
      </c>
      <c r="D396" s="102">
        <f>SUM(D397:D398)</f>
        <v>308160</v>
      </c>
      <c r="E396" s="87">
        <f>SUM(D396/C396*100)</f>
        <v>94.81846153846153</v>
      </c>
      <c r="F396" s="11">
        <f>SUM(B396)</f>
        <v>116000</v>
      </c>
      <c r="G396" s="11">
        <f>SUM(C396)</f>
        <v>325000</v>
      </c>
      <c r="H396" s="11">
        <f>SUM(D396)</f>
        <v>308160</v>
      </c>
      <c r="I396" s="135"/>
    </row>
    <row r="397" spans="1:9" ht="15.75" customHeight="1">
      <c r="A397" s="115" t="s">
        <v>349</v>
      </c>
      <c r="B397" s="116">
        <v>116000</v>
      </c>
      <c r="C397" s="116">
        <v>236000</v>
      </c>
      <c r="D397" s="116">
        <v>229752</v>
      </c>
      <c r="E397" s="117"/>
      <c r="F397" s="11"/>
      <c r="G397" s="11"/>
      <c r="H397" s="11"/>
      <c r="I397" s="135"/>
    </row>
    <row r="398" spans="1:10" s="94" customFormat="1" ht="15.75" customHeight="1" thickBot="1">
      <c r="A398" s="106" t="s">
        <v>669</v>
      </c>
      <c r="B398" s="107">
        <v>0</v>
      </c>
      <c r="C398" s="107">
        <v>89000</v>
      </c>
      <c r="D398" s="107">
        <v>78408</v>
      </c>
      <c r="E398" s="93"/>
      <c r="I398" s="134"/>
      <c r="J398" s="95"/>
    </row>
    <row r="399" spans="1:9" ht="15.75" customHeight="1" thickBot="1">
      <c r="A399" s="101" t="s">
        <v>125</v>
      </c>
      <c r="B399" s="102">
        <f>SUM(B400:B403)</f>
        <v>100000</v>
      </c>
      <c r="C399" s="102">
        <f>SUM(C400:C403)</f>
        <v>205000</v>
      </c>
      <c r="D399" s="102">
        <f>SUM(D400:D403)</f>
        <v>205000</v>
      </c>
      <c r="E399" s="87">
        <f>SUM(D399/C399*100)</f>
        <v>100</v>
      </c>
      <c r="F399" s="11">
        <f>SUM(B399)</f>
        <v>100000</v>
      </c>
      <c r="G399" s="11">
        <f>SUM(C399)</f>
        <v>205000</v>
      </c>
      <c r="H399" s="11">
        <f>SUM(D399)</f>
        <v>205000</v>
      </c>
      <c r="I399" s="135"/>
    </row>
    <row r="400" spans="1:9" ht="15.75" customHeight="1">
      <c r="A400" s="106" t="s">
        <v>350</v>
      </c>
      <c r="B400" s="107">
        <v>100000</v>
      </c>
      <c r="C400" s="107">
        <v>100000</v>
      </c>
      <c r="D400" s="107">
        <v>100000</v>
      </c>
      <c r="E400" s="93"/>
      <c r="I400" s="135"/>
    </row>
    <row r="401" spans="1:9" ht="15.75" customHeight="1">
      <c r="A401" s="97" t="s">
        <v>351</v>
      </c>
      <c r="B401" s="98">
        <v>0</v>
      </c>
      <c r="C401" s="98">
        <v>35000</v>
      </c>
      <c r="D401" s="98">
        <v>35000</v>
      </c>
      <c r="E401" s="100"/>
      <c r="I401" s="135"/>
    </row>
    <row r="402" spans="1:9" ht="15.75" customHeight="1">
      <c r="A402" s="97" t="s">
        <v>670</v>
      </c>
      <c r="B402" s="98">
        <v>0</v>
      </c>
      <c r="C402" s="98">
        <v>40000</v>
      </c>
      <c r="D402" s="98">
        <v>40000</v>
      </c>
      <c r="E402" s="100"/>
      <c r="I402" s="135"/>
    </row>
    <row r="403" spans="1:10" s="94" customFormat="1" ht="15.75" customHeight="1" thickBot="1">
      <c r="A403" s="106" t="s">
        <v>671</v>
      </c>
      <c r="B403" s="107">
        <v>0</v>
      </c>
      <c r="C403" s="107">
        <v>30000</v>
      </c>
      <c r="D403" s="107">
        <v>30000</v>
      </c>
      <c r="E403" s="93"/>
      <c r="I403" s="134"/>
      <c r="J403" s="95"/>
    </row>
    <row r="404" spans="1:10" s="94" customFormat="1" ht="15.75" customHeight="1" thickBot="1">
      <c r="A404" s="101" t="s">
        <v>352</v>
      </c>
      <c r="B404" s="102">
        <f>SUM(B405)</f>
        <v>0</v>
      </c>
      <c r="C404" s="102">
        <f>SUM(C405)</f>
        <v>3000</v>
      </c>
      <c r="D404" s="102">
        <f>SUM(D405)</f>
        <v>3000</v>
      </c>
      <c r="E404" s="87">
        <f>SUM(D404/C404*100)</f>
        <v>100</v>
      </c>
      <c r="F404" s="11">
        <f>SUM(B404)</f>
        <v>0</v>
      </c>
      <c r="G404" s="11">
        <f>SUM(C404)</f>
        <v>3000</v>
      </c>
      <c r="H404" s="11">
        <f>SUM(D404)</f>
        <v>3000</v>
      </c>
      <c r="I404" s="134"/>
      <c r="J404" s="95"/>
    </row>
    <row r="405" spans="1:10" s="94" customFormat="1" ht="15.75" customHeight="1" thickBot="1">
      <c r="A405" s="106" t="s">
        <v>353</v>
      </c>
      <c r="B405" s="107">
        <v>0</v>
      </c>
      <c r="C405" s="107">
        <v>3000</v>
      </c>
      <c r="D405" s="107">
        <v>3000</v>
      </c>
      <c r="E405" s="93"/>
      <c r="I405" s="134"/>
      <c r="J405" s="95"/>
    </row>
    <row r="406" spans="1:9" ht="15.75" customHeight="1" thickBot="1">
      <c r="A406" s="101" t="s">
        <v>160</v>
      </c>
      <c r="B406" s="102">
        <f>SUM(B407)</f>
        <v>0</v>
      </c>
      <c r="C406" s="102">
        <f>SUM(C407)</f>
        <v>25000</v>
      </c>
      <c r="D406" s="102">
        <f>SUM(D407)</f>
        <v>25000</v>
      </c>
      <c r="E406" s="87">
        <f>SUM(D406/C406*100)</f>
        <v>100</v>
      </c>
      <c r="F406" s="11">
        <f>SUM(B406)</f>
        <v>0</v>
      </c>
      <c r="G406" s="11">
        <f>SUM(C406)</f>
        <v>25000</v>
      </c>
      <c r="H406" s="11">
        <f>SUM(D406)</f>
        <v>25000</v>
      </c>
      <c r="I406" s="135"/>
    </row>
    <row r="407" spans="1:9" ht="15.75" customHeight="1" thickBot="1">
      <c r="A407" s="121" t="s">
        <v>354</v>
      </c>
      <c r="B407" s="122">
        <v>0</v>
      </c>
      <c r="C407" s="122">
        <v>25000</v>
      </c>
      <c r="D407" s="122">
        <v>25000</v>
      </c>
      <c r="E407" s="59"/>
      <c r="I407" s="135"/>
    </row>
    <row r="408" spans="1:9" ht="15.75" customHeight="1" thickBot="1">
      <c r="A408" s="101" t="s">
        <v>355</v>
      </c>
      <c r="B408" s="102">
        <f>SUM(B409:B410)</f>
        <v>0</v>
      </c>
      <c r="C408" s="102">
        <f>SUM(C409:C410)</f>
        <v>4000</v>
      </c>
      <c r="D408" s="102">
        <f>SUM(D409:D410)</f>
        <v>4000</v>
      </c>
      <c r="E408" s="87">
        <f>SUM(D408/C408*100)</f>
        <v>100</v>
      </c>
      <c r="F408" s="11">
        <f>SUM(B408)</f>
        <v>0</v>
      </c>
      <c r="G408" s="11">
        <f>SUM(C408)</f>
        <v>4000</v>
      </c>
      <c r="H408" s="11">
        <f>SUM(D408)</f>
        <v>4000</v>
      </c>
      <c r="I408" s="135"/>
    </row>
    <row r="409" spans="1:9" ht="15.75" customHeight="1">
      <c r="A409" s="115" t="s">
        <v>672</v>
      </c>
      <c r="B409" s="116">
        <v>0</v>
      </c>
      <c r="C409" s="116">
        <v>2000</v>
      </c>
      <c r="D409" s="116">
        <v>2000</v>
      </c>
      <c r="E409" s="117"/>
      <c r="F409" s="11"/>
      <c r="G409" s="11"/>
      <c r="H409" s="11"/>
      <c r="I409" s="135"/>
    </row>
    <row r="410" spans="1:10" s="94" customFormat="1" ht="15.75" customHeight="1" thickBot="1">
      <c r="A410" s="106" t="s">
        <v>673</v>
      </c>
      <c r="B410" s="107">
        <v>0</v>
      </c>
      <c r="C410" s="107">
        <v>2000</v>
      </c>
      <c r="D410" s="107">
        <v>2000</v>
      </c>
      <c r="E410" s="93"/>
      <c r="I410" s="134"/>
      <c r="J410" s="95"/>
    </row>
    <row r="411" spans="1:9" ht="15.75" customHeight="1" thickBot="1">
      <c r="A411" s="101" t="s">
        <v>58</v>
      </c>
      <c r="B411" s="102">
        <f>SUM(B412:B414)</f>
        <v>2730000</v>
      </c>
      <c r="C411" s="102">
        <f>SUM(C412:C414)</f>
        <v>2730000</v>
      </c>
      <c r="D411" s="102">
        <f>SUM(D412:D414)</f>
        <v>2729480</v>
      </c>
      <c r="E411" s="87">
        <f>SUM(D411/C411*100)</f>
        <v>99.98095238095239</v>
      </c>
      <c r="F411" s="11">
        <f>SUM(B411)</f>
        <v>2730000</v>
      </c>
      <c r="G411" s="11">
        <f>SUM(C411)</f>
        <v>2730000</v>
      </c>
      <c r="H411" s="11">
        <f>SUM(D411)</f>
        <v>2729480</v>
      </c>
      <c r="I411" s="135"/>
    </row>
    <row r="412" spans="1:9" ht="15.75" customHeight="1">
      <c r="A412" s="105" t="s">
        <v>356</v>
      </c>
      <c r="B412" s="92">
        <v>15000</v>
      </c>
      <c r="C412" s="92">
        <v>15000</v>
      </c>
      <c r="D412" s="92">
        <v>14680</v>
      </c>
      <c r="E412" s="99"/>
      <c r="I412" s="135"/>
    </row>
    <row r="413" spans="1:9" ht="15.75" customHeight="1">
      <c r="A413" s="105" t="s">
        <v>357</v>
      </c>
      <c r="B413" s="92">
        <v>15000</v>
      </c>
      <c r="C413" s="98">
        <v>15000</v>
      </c>
      <c r="D413" s="92">
        <v>14800</v>
      </c>
      <c r="E413" s="99"/>
      <c r="I413" s="135"/>
    </row>
    <row r="414" spans="1:9" ht="15.75" customHeight="1" thickBot="1">
      <c r="A414" s="106" t="s">
        <v>350</v>
      </c>
      <c r="B414" s="107">
        <v>2700000</v>
      </c>
      <c r="C414" s="91">
        <v>2700000</v>
      </c>
      <c r="D414" s="107">
        <v>2700000</v>
      </c>
      <c r="E414" s="93"/>
      <c r="I414" s="135"/>
    </row>
    <row r="415" spans="1:9" ht="15.75" customHeight="1" thickBot="1">
      <c r="A415" s="101" t="s">
        <v>59</v>
      </c>
      <c r="B415" s="102">
        <f>SUM(B416)</f>
        <v>2920000</v>
      </c>
      <c r="C415" s="102">
        <f>SUM(C416)</f>
        <v>2920000</v>
      </c>
      <c r="D415" s="102">
        <f>SUM(D416)</f>
        <v>2920000</v>
      </c>
      <c r="E415" s="87">
        <f>SUM(D415/C415*100)</f>
        <v>100</v>
      </c>
      <c r="F415" s="11">
        <f>SUM(B415)</f>
        <v>2920000</v>
      </c>
      <c r="G415" s="11">
        <f>SUM(C415)</f>
        <v>2920000</v>
      </c>
      <c r="H415" s="11">
        <f>SUM(D415)</f>
        <v>2920000</v>
      </c>
      <c r="I415" s="135"/>
    </row>
    <row r="416" spans="1:10" s="94" customFormat="1" ht="15.75" customHeight="1" thickBot="1">
      <c r="A416" s="106" t="s">
        <v>350</v>
      </c>
      <c r="B416" s="107">
        <v>2920000</v>
      </c>
      <c r="C416" s="107">
        <v>2920000</v>
      </c>
      <c r="D416" s="107">
        <v>2920000</v>
      </c>
      <c r="E416" s="93"/>
      <c r="I416" s="134"/>
      <c r="J416" s="95"/>
    </row>
    <row r="417" spans="1:9" ht="15.75" customHeight="1" thickBot="1">
      <c r="A417" s="101" t="s">
        <v>136</v>
      </c>
      <c r="B417" s="102">
        <f>SUM(B418)</f>
        <v>80000</v>
      </c>
      <c r="C417" s="102">
        <f>SUM(C418)</f>
        <v>80000</v>
      </c>
      <c r="D417" s="102">
        <f>SUM(D418)</f>
        <v>45600</v>
      </c>
      <c r="E417" s="87">
        <f>SUM(D417/C417*100)</f>
        <v>56.99999999999999</v>
      </c>
      <c r="F417" s="11">
        <f>SUM(B417)</f>
        <v>80000</v>
      </c>
      <c r="G417" s="11">
        <f>SUM(C417)</f>
        <v>80000</v>
      </c>
      <c r="H417" s="11">
        <f>SUM(D417)</f>
        <v>45600</v>
      </c>
      <c r="I417" s="135"/>
    </row>
    <row r="418" spans="1:10" s="94" customFormat="1" ht="15.75" customHeight="1" thickBot="1">
      <c r="A418" s="106" t="s">
        <v>358</v>
      </c>
      <c r="B418" s="107">
        <v>80000</v>
      </c>
      <c r="C418" s="107">
        <v>80000</v>
      </c>
      <c r="D418" s="107">
        <v>45600</v>
      </c>
      <c r="E418" s="93"/>
      <c r="I418" s="134"/>
      <c r="J418" s="95"/>
    </row>
    <row r="419" spans="1:9" ht="15.75" customHeight="1" thickBot="1">
      <c r="A419" s="101" t="s">
        <v>60</v>
      </c>
      <c r="B419" s="102">
        <f>SUM(B420:B423)</f>
        <v>180000</v>
      </c>
      <c r="C419" s="102">
        <f>SUM(C420:C423)</f>
        <v>250000</v>
      </c>
      <c r="D419" s="102">
        <f>SUM(D420:D423)</f>
        <v>235005</v>
      </c>
      <c r="E419" s="87">
        <f>SUM(D419/C419*100)</f>
        <v>94.002</v>
      </c>
      <c r="F419" s="11">
        <f>SUM(B419)</f>
        <v>180000</v>
      </c>
      <c r="G419" s="11">
        <f>SUM(C419)</f>
        <v>250000</v>
      </c>
      <c r="H419" s="11">
        <f>SUM(D419)</f>
        <v>235005</v>
      </c>
      <c r="I419" s="135"/>
    </row>
    <row r="420" spans="1:10" s="94" customFormat="1" ht="15.75" customHeight="1">
      <c r="A420" s="105" t="s">
        <v>359</v>
      </c>
      <c r="B420" s="92">
        <v>40000</v>
      </c>
      <c r="C420" s="92">
        <v>60000</v>
      </c>
      <c r="D420" s="92">
        <v>58221</v>
      </c>
      <c r="E420" s="99"/>
      <c r="I420" s="134"/>
      <c r="J420" s="95"/>
    </row>
    <row r="421" spans="1:10" s="94" customFormat="1" ht="15.75" customHeight="1">
      <c r="A421" s="97" t="s">
        <v>360</v>
      </c>
      <c r="B421" s="98">
        <v>0</v>
      </c>
      <c r="C421" s="98">
        <v>50000</v>
      </c>
      <c r="D421" s="98">
        <v>48400</v>
      </c>
      <c r="E421" s="99"/>
      <c r="I421" s="134"/>
      <c r="J421" s="95"/>
    </row>
    <row r="422" spans="1:10" s="94" customFormat="1" ht="15.75" customHeight="1">
      <c r="A422" s="97" t="s">
        <v>361</v>
      </c>
      <c r="B422" s="98">
        <v>40000</v>
      </c>
      <c r="C422" s="98">
        <v>40000</v>
      </c>
      <c r="D422" s="98">
        <v>49330</v>
      </c>
      <c r="E422" s="99"/>
      <c r="I422" s="134"/>
      <c r="J422" s="95"/>
    </row>
    <row r="423" spans="1:10" s="94" customFormat="1" ht="15.75" customHeight="1" thickBot="1">
      <c r="A423" s="90" t="s">
        <v>362</v>
      </c>
      <c r="B423" s="91">
        <v>100000</v>
      </c>
      <c r="C423" s="91">
        <v>100000</v>
      </c>
      <c r="D423" s="91">
        <v>79054</v>
      </c>
      <c r="E423" s="93"/>
      <c r="I423" s="134"/>
      <c r="J423" s="95"/>
    </row>
    <row r="424" spans="1:9" ht="15.75" customHeight="1" thickBot="1">
      <c r="A424" s="101" t="s">
        <v>93</v>
      </c>
      <c r="B424" s="102">
        <f>SUM(B425:B434)</f>
        <v>2000000</v>
      </c>
      <c r="C424" s="102">
        <f>SUM(C425:C434)</f>
        <v>4265000</v>
      </c>
      <c r="D424" s="102">
        <f>SUM(D425:D434)</f>
        <v>3386384.0300000003</v>
      </c>
      <c r="E424" s="87">
        <f>SUM(D424/C424*100)</f>
        <v>79.39939109026965</v>
      </c>
      <c r="F424" s="11">
        <f>SUM(B424)</f>
        <v>2000000</v>
      </c>
      <c r="G424" s="11">
        <f>SUM(C424)</f>
        <v>4265000</v>
      </c>
      <c r="H424" s="11">
        <f>SUM(D424)</f>
        <v>3386384.0300000003</v>
      </c>
      <c r="I424" s="135"/>
    </row>
    <row r="425" spans="1:10" s="94" customFormat="1" ht="15.75" customHeight="1">
      <c r="A425" s="105" t="s">
        <v>363</v>
      </c>
      <c r="B425" s="92">
        <v>2000000</v>
      </c>
      <c r="C425" s="92">
        <v>3860000</v>
      </c>
      <c r="D425" s="92">
        <v>3130346.1</v>
      </c>
      <c r="E425" s="99"/>
      <c r="I425" s="134"/>
      <c r="J425" s="95"/>
    </row>
    <row r="426" spans="1:10" s="94" customFormat="1" ht="15.75" customHeight="1">
      <c r="A426" s="97" t="s">
        <v>364</v>
      </c>
      <c r="B426" s="98">
        <v>0</v>
      </c>
      <c r="C426" s="98">
        <v>54000</v>
      </c>
      <c r="D426" s="98">
        <v>22333</v>
      </c>
      <c r="E426" s="99"/>
      <c r="I426" s="134"/>
      <c r="J426" s="95"/>
    </row>
    <row r="427" spans="1:10" s="94" customFormat="1" ht="15.75" customHeight="1">
      <c r="A427" s="97" t="s">
        <v>365</v>
      </c>
      <c r="B427" s="98">
        <v>0</v>
      </c>
      <c r="C427" s="98">
        <v>30750</v>
      </c>
      <c r="D427" s="98">
        <v>30750</v>
      </c>
      <c r="E427" s="99"/>
      <c r="I427" s="134"/>
      <c r="J427" s="95"/>
    </row>
    <row r="428" spans="1:10" s="94" customFormat="1" ht="15.75" customHeight="1">
      <c r="A428" s="97" t="s">
        <v>366</v>
      </c>
      <c r="B428" s="98">
        <v>0</v>
      </c>
      <c r="C428" s="98">
        <v>34000</v>
      </c>
      <c r="D428" s="98">
        <v>13974</v>
      </c>
      <c r="E428" s="99"/>
      <c r="I428" s="134"/>
      <c r="J428" s="95"/>
    </row>
    <row r="429" spans="1:10" s="94" customFormat="1" ht="15.75" customHeight="1">
      <c r="A429" s="97" t="s">
        <v>365</v>
      </c>
      <c r="B429" s="98">
        <v>0</v>
      </c>
      <c r="C429" s="98">
        <v>19250</v>
      </c>
      <c r="D429" s="98">
        <v>19250</v>
      </c>
      <c r="E429" s="99"/>
      <c r="I429" s="134"/>
      <c r="J429" s="95"/>
    </row>
    <row r="430" spans="1:10" s="94" customFormat="1" ht="15.75" customHeight="1">
      <c r="A430" s="97" t="s">
        <v>367</v>
      </c>
      <c r="B430" s="98">
        <v>0</v>
      </c>
      <c r="C430" s="98">
        <v>95000</v>
      </c>
      <c r="D430" s="98">
        <v>59579.93</v>
      </c>
      <c r="E430" s="99"/>
      <c r="I430" s="134"/>
      <c r="J430" s="95"/>
    </row>
    <row r="431" spans="1:10" s="94" customFormat="1" ht="15.75" customHeight="1">
      <c r="A431" s="97" t="s">
        <v>365</v>
      </c>
      <c r="B431" s="98">
        <v>0</v>
      </c>
      <c r="C431" s="98">
        <v>30000</v>
      </c>
      <c r="D431" s="98">
        <v>30000</v>
      </c>
      <c r="E431" s="99"/>
      <c r="I431" s="134"/>
      <c r="J431" s="95"/>
    </row>
    <row r="432" spans="1:10" s="94" customFormat="1" ht="15.75" customHeight="1">
      <c r="A432" s="97" t="s">
        <v>369</v>
      </c>
      <c r="B432" s="98">
        <v>0</v>
      </c>
      <c r="C432" s="98">
        <v>72000</v>
      </c>
      <c r="D432" s="98">
        <v>20151</v>
      </c>
      <c r="E432" s="99"/>
      <c r="I432" s="134"/>
      <c r="J432" s="95"/>
    </row>
    <row r="433" spans="1:10" s="94" customFormat="1" ht="15.75" customHeight="1">
      <c r="A433" s="97" t="s">
        <v>365</v>
      </c>
      <c r="B433" s="98">
        <v>0</v>
      </c>
      <c r="C433" s="98">
        <v>50000</v>
      </c>
      <c r="D433" s="98">
        <v>50000</v>
      </c>
      <c r="E433" s="99"/>
      <c r="I433" s="134"/>
      <c r="J433" s="95"/>
    </row>
    <row r="434" spans="1:10" s="94" customFormat="1" ht="15.75" customHeight="1" thickBot="1">
      <c r="A434" s="90" t="s">
        <v>368</v>
      </c>
      <c r="B434" s="91">
        <v>0</v>
      </c>
      <c r="C434" s="91">
        <v>20000</v>
      </c>
      <c r="D434" s="91">
        <v>10000</v>
      </c>
      <c r="E434" s="93"/>
      <c r="I434" s="134"/>
      <c r="J434" s="95"/>
    </row>
    <row r="435" spans="1:9" ht="15.75" customHeight="1" thickBot="1">
      <c r="A435" s="101" t="s">
        <v>161</v>
      </c>
      <c r="B435" s="102">
        <f>SUM(B436:B440)</f>
        <v>0</v>
      </c>
      <c r="C435" s="102">
        <f>SUM(C436:C440)</f>
        <v>222243</v>
      </c>
      <c r="D435" s="102">
        <f>SUM(D436:D440)</f>
        <v>122655</v>
      </c>
      <c r="E435" s="87">
        <f>SUM(D435/C435*100)</f>
        <v>55.1895897733562</v>
      </c>
      <c r="F435" s="11">
        <f>SUM(B435)</f>
        <v>0</v>
      </c>
      <c r="G435" s="11">
        <f>SUM(C435)</f>
        <v>222243</v>
      </c>
      <c r="H435" s="11">
        <f>SUM(D435)</f>
        <v>122655</v>
      </c>
      <c r="I435" s="135"/>
    </row>
    <row r="436" spans="1:10" s="94" customFormat="1" ht="15.75" customHeight="1">
      <c r="A436" s="106" t="s">
        <v>370</v>
      </c>
      <c r="B436" s="107">
        <v>0</v>
      </c>
      <c r="C436" s="107">
        <v>3500</v>
      </c>
      <c r="D436" s="107">
        <v>3000</v>
      </c>
      <c r="E436" s="93"/>
      <c r="I436" s="134"/>
      <c r="J436" s="95"/>
    </row>
    <row r="437" spans="1:10" s="94" customFormat="1" ht="15.75" customHeight="1">
      <c r="A437" s="97" t="s">
        <v>371</v>
      </c>
      <c r="B437" s="98">
        <v>0</v>
      </c>
      <c r="C437" s="98">
        <v>80000</v>
      </c>
      <c r="D437" s="98">
        <v>0</v>
      </c>
      <c r="E437" s="100"/>
      <c r="I437" s="134"/>
      <c r="J437" s="95"/>
    </row>
    <row r="438" spans="1:10" s="94" customFormat="1" ht="15.75" customHeight="1">
      <c r="A438" s="105" t="s">
        <v>372</v>
      </c>
      <c r="B438" s="92">
        <v>0</v>
      </c>
      <c r="C438" s="92">
        <v>100000</v>
      </c>
      <c r="D438" s="92">
        <v>81674</v>
      </c>
      <c r="E438" s="99"/>
      <c r="I438" s="134"/>
      <c r="J438" s="95"/>
    </row>
    <row r="439" spans="1:10" s="94" customFormat="1" ht="15.75" customHeight="1">
      <c r="A439" s="106" t="s">
        <v>674</v>
      </c>
      <c r="B439" s="107">
        <v>0</v>
      </c>
      <c r="C439" s="107">
        <v>18743</v>
      </c>
      <c r="D439" s="107">
        <v>18743</v>
      </c>
      <c r="E439" s="100"/>
      <c r="I439" s="134"/>
      <c r="J439" s="95"/>
    </row>
    <row r="440" spans="1:10" s="94" customFormat="1" ht="15.75" customHeight="1" thickBot="1">
      <c r="A440" s="90" t="s">
        <v>373</v>
      </c>
      <c r="B440" s="91">
        <v>0</v>
      </c>
      <c r="C440" s="91">
        <v>20000</v>
      </c>
      <c r="D440" s="91">
        <v>19238</v>
      </c>
      <c r="E440" s="93"/>
      <c r="I440" s="134"/>
      <c r="J440" s="95"/>
    </row>
    <row r="441" spans="1:9" ht="15.75" customHeight="1" thickBot="1">
      <c r="A441" s="101" t="s">
        <v>137</v>
      </c>
      <c r="B441" s="102">
        <f>SUM(B442:B448)</f>
        <v>0</v>
      </c>
      <c r="C441" s="102">
        <f>SUM(C442:C448)</f>
        <v>141000</v>
      </c>
      <c r="D441" s="102">
        <f>SUM(D442:D448)</f>
        <v>141000</v>
      </c>
      <c r="E441" s="87">
        <f>SUM(D441/C441*100)</f>
        <v>100</v>
      </c>
      <c r="F441" s="11">
        <f>SUM(B441)</f>
        <v>0</v>
      </c>
      <c r="G441" s="11">
        <f>SUM(C441)</f>
        <v>141000</v>
      </c>
      <c r="H441" s="11">
        <f>SUM(D441)</f>
        <v>141000</v>
      </c>
      <c r="I441" s="135"/>
    </row>
    <row r="442" spans="1:10" s="94" customFormat="1" ht="15.75" customHeight="1">
      <c r="A442" s="105" t="s">
        <v>374</v>
      </c>
      <c r="B442" s="92">
        <v>0</v>
      </c>
      <c r="C442" s="92">
        <v>3000</v>
      </c>
      <c r="D442" s="92">
        <v>3000</v>
      </c>
      <c r="E442" s="99"/>
      <c r="I442" s="134"/>
      <c r="J442" s="95"/>
    </row>
    <row r="443" spans="1:10" s="94" customFormat="1" ht="15.75" customHeight="1">
      <c r="A443" s="105" t="s">
        <v>675</v>
      </c>
      <c r="B443" s="92">
        <v>0</v>
      </c>
      <c r="C443" s="92">
        <v>5000</v>
      </c>
      <c r="D443" s="92">
        <v>5000</v>
      </c>
      <c r="E443" s="99"/>
      <c r="I443" s="134"/>
      <c r="J443" s="95"/>
    </row>
    <row r="444" spans="1:10" s="94" customFormat="1" ht="15.75" customHeight="1">
      <c r="A444" s="90" t="s">
        <v>375</v>
      </c>
      <c r="B444" s="91">
        <v>0</v>
      </c>
      <c r="C444" s="91">
        <v>5000</v>
      </c>
      <c r="D444" s="91">
        <v>5000</v>
      </c>
      <c r="E444" s="93"/>
      <c r="I444" s="134"/>
      <c r="J444" s="95"/>
    </row>
    <row r="445" spans="1:10" s="94" customFormat="1" ht="15.75" customHeight="1">
      <c r="A445" s="97" t="s">
        <v>677</v>
      </c>
      <c r="B445" s="98">
        <v>0</v>
      </c>
      <c r="C445" s="98">
        <v>3000</v>
      </c>
      <c r="D445" s="98">
        <v>3000</v>
      </c>
      <c r="E445" s="100"/>
      <c r="I445" s="134"/>
      <c r="J445" s="95"/>
    </row>
    <row r="446" spans="1:10" s="94" customFormat="1" ht="15.75" customHeight="1">
      <c r="A446" s="97" t="s">
        <v>678</v>
      </c>
      <c r="B446" s="98">
        <v>0</v>
      </c>
      <c r="C446" s="98">
        <v>5000</v>
      </c>
      <c r="D446" s="98">
        <v>5000</v>
      </c>
      <c r="E446" s="100"/>
      <c r="I446" s="134"/>
      <c r="J446" s="95"/>
    </row>
    <row r="447" spans="1:10" s="94" customFormat="1" ht="15.75" customHeight="1">
      <c r="A447" s="106" t="s">
        <v>679</v>
      </c>
      <c r="B447" s="107">
        <v>0</v>
      </c>
      <c r="C447" s="107">
        <v>70000</v>
      </c>
      <c r="D447" s="107">
        <v>70000</v>
      </c>
      <c r="E447" s="100"/>
      <c r="I447" s="134"/>
      <c r="J447" s="95"/>
    </row>
    <row r="448" spans="1:10" s="94" customFormat="1" ht="15.75" customHeight="1" thickBot="1">
      <c r="A448" s="90" t="s">
        <v>676</v>
      </c>
      <c r="B448" s="91">
        <v>0</v>
      </c>
      <c r="C448" s="91">
        <v>50000</v>
      </c>
      <c r="D448" s="91">
        <v>50000</v>
      </c>
      <c r="E448" s="93"/>
      <c r="I448" s="134"/>
      <c r="J448" s="95"/>
    </row>
    <row r="449" spans="1:9" ht="15.75" customHeight="1" thickBot="1">
      <c r="A449" s="101" t="s">
        <v>61</v>
      </c>
      <c r="B449" s="102">
        <f>SUM(B450:B451)</f>
        <v>110000</v>
      </c>
      <c r="C449" s="102">
        <f>SUM(C450:C451)</f>
        <v>110000</v>
      </c>
      <c r="D449" s="102">
        <f>SUM(D450:D451)</f>
        <v>25221</v>
      </c>
      <c r="E449" s="87">
        <f>SUM(D449/C449*100)</f>
        <v>22.928181818181816</v>
      </c>
      <c r="F449" s="11">
        <f>SUM(B449)</f>
        <v>110000</v>
      </c>
      <c r="G449" s="11">
        <f>SUM(C449)</f>
        <v>110000</v>
      </c>
      <c r="H449" s="11">
        <f>SUM(D449)</f>
        <v>25221</v>
      </c>
      <c r="I449" s="135"/>
    </row>
    <row r="450" spans="1:9" ht="15.75" customHeight="1">
      <c r="A450" s="115" t="s">
        <v>377</v>
      </c>
      <c r="B450" s="116">
        <v>40000</v>
      </c>
      <c r="C450" s="116">
        <v>40000</v>
      </c>
      <c r="D450" s="116">
        <v>23221</v>
      </c>
      <c r="E450" s="117"/>
      <c r="I450" s="135"/>
    </row>
    <row r="451" spans="1:10" s="94" customFormat="1" ht="15.75" customHeight="1" thickBot="1">
      <c r="A451" s="106" t="s">
        <v>376</v>
      </c>
      <c r="B451" s="107">
        <v>70000</v>
      </c>
      <c r="C451" s="107">
        <v>70000</v>
      </c>
      <c r="D451" s="107">
        <v>2000</v>
      </c>
      <c r="E451" s="93"/>
      <c r="I451" s="134"/>
      <c r="J451" s="95"/>
    </row>
    <row r="452" spans="1:9" ht="15.75" customHeight="1" thickBot="1">
      <c r="A452" s="101" t="s">
        <v>39</v>
      </c>
      <c r="B452" s="102">
        <f>SUM(B453:B465)</f>
        <v>6397000</v>
      </c>
      <c r="C452" s="102">
        <f>SUM(C453:C465)</f>
        <v>21588600</v>
      </c>
      <c r="D452" s="102">
        <f>SUM(D453:D465)</f>
        <v>12423228.07</v>
      </c>
      <c r="E452" s="87">
        <f>SUM(D452/C452*100)</f>
        <v>57.545315907469686</v>
      </c>
      <c r="F452" s="11">
        <f>SUM(B452)</f>
        <v>6397000</v>
      </c>
      <c r="G452" s="11">
        <f>SUM(C452)</f>
        <v>21588600</v>
      </c>
      <c r="H452" s="11">
        <f>SUM(D452)</f>
        <v>12423228.07</v>
      </c>
      <c r="I452" s="135"/>
    </row>
    <row r="453" spans="1:10" s="94" customFormat="1" ht="15.75" customHeight="1">
      <c r="A453" s="105" t="s">
        <v>378</v>
      </c>
      <c r="B453" s="92">
        <v>3700000</v>
      </c>
      <c r="C453" s="92">
        <v>3700000</v>
      </c>
      <c r="D453" s="92">
        <v>3700000</v>
      </c>
      <c r="E453" s="99"/>
      <c r="I453" s="134"/>
      <c r="J453" s="95"/>
    </row>
    <row r="454" spans="1:10" s="94" customFormat="1" ht="15.75" customHeight="1">
      <c r="A454" s="97" t="s">
        <v>380</v>
      </c>
      <c r="B454" s="98">
        <v>600000</v>
      </c>
      <c r="C454" s="98">
        <v>600000</v>
      </c>
      <c r="D454" s="98">
        <v>600000</v>
      </c>
      <c r="E454" s="99"/>
      <c r="I454" s="134"/>
      <c r="J454" s="95"/>
    </row>
    <row r="455" spans="1:10" s="94" customFormat="1" ht="15.75" customHeight="1">
      <c r="A455" s="97" t="s">
        <v>379</v>
      </c>
      <c r="B455" s="98">
        <v>0</v>
      </c>
      <c r="C455" s="98">
        <v>15000</v>
      </c>
      <c r="D455" s="98">
        <v>15000</v>
      </c>
      <c r="E455" s="99"/>
      <c r="F455" s="95"/>
      <c r="I455" s="134"/>
      <c r="J455" s="95"/>
    </row>
    <row r="456" spans="1:10" s="94" customFormat="1" ht="15.75" customHeight="1">
      <c r="A456" s="97" t="s">
        <v>680</v>
      </c>
      <c r="B456" s="98">
        <v>0</v>
      </c>
      <c r="C456" s="98">
        <v>37800</v>
      </c>
      <c r="D456" s="98">
        <v>37800</v>
      </c>
      <c r="E456" s="99"/>
      <c r="F456" s="95"/>
      <c r="I456" s="134"/>
      <c r="J456" s="95"/>
    </row>
    <row r="457" spans="1:10" s="94" customFormat="1" ht="15.75" customHeight="1">
      <c r="A457" s="97" t="s">
        <v>681</v>
      </c>
      <c r="B457" s="98">
        <v>0</v>
      </c>
      <c r="C457" s="98">
        <v>688200</v>
      </c>
      <c r="D457" s="98">
        <v>688200</v>
      </c>
      <c r="E457" s="99"/>
      <c r="I457" s="134"/>
      <c r="J457" s="95"/>
    </row>
    <row r="458" spans="1:10" s="94" customFormat="1" ht="15.75" customHeight="1">
      <c r="A458" s="97" t="s">
        <v>682</v>
      </c>
      <c r="B458" s="98">
        <v>0</v>
      </c>
      <c r="C458" s="98">
        <v>149000</v>
      </c>
      <c r="D458" s="98">
        <v>0</v>
      </c>
      <c r="E458" s="99"/>
      <c r="I458" s="134"/>
      <c r="J458" s="95"/>
    </row>
    <row r="459" spans="1:10" s="94" customFormat="1" ht="15.75" customHeight="1">
      <c r="A459" s="97" t="s">
        <v>683</v>
      </c>
      <c r="B459" s="98">
        <v>0</v>
      </c>
      <c r="C459" s="98">
        <v>2500000</v>
      </c>
      <c r="D459" s="98">
        <v>2163890</v>
      </c>
      <c r="E459" s="99"/>
      <c r="I459" s="134"/>
      <c r="J459" s="95"/>
    </row>
    <row r="460" spans="1:10" s="94" customFormat="1" ht="15.75" customHeight="1">
      <c r="A460" s="97" t="s">
        <v>684</v>
      </c>
      <c r="B460" s="98">
        <v>0</v>
      </c>
      <c r="C460" s="98">
        <v>148000</v>
      </c>
      <c r="D460" s="98">
        <v>148000</v>
      </c>
      <c r="E460" s="99"/>
      <c r="I460" s="134"/>
      <c r="J460" s="95"/>
    </row>
    <row r="461" spans="1:10" s="94" customFormat="1" ht="15.75" customHeight="1">
      <c r="A461" s="97" t="s">
        <v>381</v>
      </c>
      <c r="B461" s="98">
        <v>30000</v>
      </c>
      <c r="C461" s="98">
        <v>173000</v>
      </c>
      <c r="D461" s="98">
        <v>187383.15</v>
      </c>
      <c r="E461" s="99"/>
      <c r="I461" s="134"/>
      <c r="J461" s="95"/>
    </row>
    <row r="462" spans="1:10" s="94" customFormat="1" ht="15.75" customHeight="1">
      <c r="A462" s="97" t="s">
        <v>382</v>
      </c>
      <c r="B462" s="98">
        <v>30000</v>
      </c>
      <c r="C462" s="98">
        <v>100000</v>
      </c>
      <c r="D462" s="98">
        <v>90977.23</v>
      </c>
      <c r="E462" s="99" t="s">
        <v>106</v>
      </c>
      <c r="I462" s="134"/>
      <c r="J462" s="95"/>
    </row>
    <row r="463" spans="1:10" s="94" customFormat="1" ht="15.75" customHeight="1">
      <c r="A463" s="97" t="s">
        <v>383</v>
      </c>
      <c r="B463" s="98">
        <v>20000</v>
      </c>
      <c r="C463" s="98">
        <v>326000</v>
      </c>
      <c r="D463" s="98">
        <v>203672.32</v>
      </c>
      <c r="E463" s="99"/>
      <c r="I463" s="134"/>
      <c r="J463" s="95"/>
    </row>
    <row r="464" spans="1:10" s="94" customFormat="1" ht="15.75" customHeight="1">
      <c r="A464" s="97" t="s">
        <v>384</v>
      </c>
      <c r="B464" s="98">
        <v>60000</v>
      </c>
      <c r="C464" s="98">
        <v>360000</v>
      </c>
      <c r="D464" s="98">
        <v>146529.05</v>
      </c>
      <c r="E464" s="99"/>
      <c r="I464" s="134"/>
      <c r="J464" s="95"/>
    </row>
    <row r="465" spans="1:10" s="94" customFormat="1" ht="15.75" customHeight="1" thickBot="1">
      <c r="A465" s="90" t="s">
        <v>385</v>
      </c>
      <c r="B465" s="91">
        <v>1957000</v>
      </c>
      <c r="C465" s="91">
        <v>12791600</v>
      </c>
      <c r="D465" s="91">
        <v>4441776.32</v>
      </c>
      <c r="E465" s="93"/>
      <c r="I465" s="134"/>
      <c r="J465" s="95"/>
    </row>
    <row r="466" spans="1:9" ht="15.75" customHeight="1" thickBot="1">
      <c r="A466" s="101" t="s">
        <v>62</v>
      </c>
      <c r="B466" s="102">
        <f>SUM(B467:B472)</f>
        <v>720000</v>
      </c>
      <c r="C466" s="102">
        <f>SUM(C467:C472)</f>
        <v>855000</v>
      </c>
      <c r="D466" s="102">
        <f>SUM(D467:D472)</f>
        <v>755665.8999999999</v>
      </c>
      <c r="E466" s="87">
        <f>SUM(D466/C466*100)</f>
        <v>88.38197660818712</v>
      </c>
      <c r="F466" s="11">
        <f>SUM(B466)</f>
        <v>720000</v>
      </c>
      <c r="G466" s="11">
        <f>SUM(C466)</f>
        <v>855000</v>
      </c>
      <c r="H466" s="11">
        <f>SUM(D466)</f>
        <v>755665.8999999999</v>
      </c>
      <c r="I466" s="135"/>
    </row>
    <row r="467" spans="1:9" ht="15.75" customHeight="1">
      <c r="A467" s="115" t="s">
        <v>685</v>
      </c>
      <c r="B467" s="116">
        <v>0</v>
      </c>
      <c r="C467" s="116">
        <v>40000</v>
      </c>
      <c r="D467" s="116">
        <v>40000</v>
      </c>
      <c r="E467" s="117"/>
      <c r="F467" s="11"/>
      <c r="G467" s="11"/>
      <c r="H467" s="11"/>
      <c r="I467" s="135"/>
    </row>
    <row r="468" spans="1:10" s="94" customFormat="1" ht="15.75" customHeight="1">
      <c r="A468" s="105" t="s">
        <v>386</v>
      </c>
      <c r="B468" s="92">
        <v>300000</v>
      </c>
      <c r="C468" s="92">
        <v>384000</v>
      </c>
      <c r="D468" s="92">
        <v>295594.7</v>
      </c>
      <c r="E468" s="99"/>
      <c r="I468" s="134"/>
      <c r="J468" s="95"/>
    </row>
    <row r="469" spans="1:10" s="94" customFormat="1" ht="15.75" customHeight="1">
      <c r="A469" s="97" t="s">
        <v>387</v>
      </c>
      <c r="B469" s="98">
        <v>0</v>
      </c>
      <c r="C469" s="98">
        <v>8000</v>
      </c>
      <c r="D469" s="98">
        <v>6677</v>
      </c>
      <c r="E469" s="99"/>
      <c r="I469" s="134"/>
      <c r="J469" s="95"/>
    </row>
    <row r="470" spans="1:10" s="94" customFormat="1" ht="15.75" customHeight="1">
      <c r="A470" s="97" t="s">
        <v>388</v>
      </c>
      <c r="B470" s="98">
        <v>0</v>
      </c>
      <c r="C470" s="98">
        <v>3000</v>
      </c>
      <c r="D470" s="98">
        <v>2928</v>
      </c>
      <c r="E470" s="99"/>
      <c r="I470" s="134"/>
      <c r="J470" s="95"/>
    </row>
    <row r="471" spans="1:10" s="94" customFormat="1" ht="15.75" customHeight="1">
      <c r="A471" s="97" t="s">
        <v>389</v>
      </c>
      <c r="B471" s="98">
        <v>300000</v>
      </c>
      <c r="C471" s="98">
        <v>300000</v>
      </c>
      <c r="D471" s="98">
        <v>300000</v>
      </c>
      <c r="E471" s="99"/>
      <c r="I471" s="134"/>
      <c r="J471" s="95"/>
    </row>
    <row r="472" spans="1:10" s="94" customFormat="1" ht="15.75" customHeight="1" thickBot="1">
      <c r="A472" s="90" t="s">
        <v>390</v>
      </c>
      <c r="B472" s="91">
        <v>120000</v>
      </c>
      <c r="C472" s="91">
        <v>120000</v>
      </c>
      <c r="D472" s="91">
        <v>110466.2</v>
      </c>
      <c r="E472" s="93"/>
      <c r="I472" s="134"/>
      <c r="J472" s="95"/>
    </row>
    <row r="473" spans="1:9" ht="15.75" customHeight="1" thickBot="1">
      <c r="A473" s="101" t="s">
        <v>63</v>
      </c>
      <c r="B473" s="102">
        <f>SUM(B474:B484)</f>
        <v>1245000</v>
      </c>
      <c r="C473" s="102">
        <f>SUM(C474:C484)</f>
        <v>6790400</v>
      </c>
      <c r="D473" s="102">
        <f>SUM(D474:D484)</f>
        <v>6128804.84</v>
      </c>
      <c r="E473" s="87">
        <f>SUM(D473/C473*100)</f>
        <v>90.2569044533459</v>
      </c>
      <c r="F473" s="11">
        <f>SUM(B473)</f>
        <v>1245000</v>
      </c>
      <c r="G473" s="11">
        <f>SUM(C473)</f>
        <v>6790400</v>
      </c>
      <c r="H473" s="11">
        <f>SUM(D473)</f>
        <v>6128804.84</v>
      </c>
      <c r="I473" s="135"/>
    </row>
    <row r="474" spans="1:10" s="94" customFormat="1" ht="15.75" customHeight="1">
      <c r="A474" s="105" t="s">
        <v>391</v>
      </c>
      <c r="B474" s="92">
        <v>5000</v>
      </c>
      <c r="C474" s="92">
        <v>5000</v>
      </c>
      <c r="D474" s="92">
        <v>1000</v>
      </c>
      <c r="E474" s="99"/>
      <c r="I474" s="134"/>
      <c r="J474" s="95"/>
    </row>
    <row r="475" spans="1:10" s="94" customFormat="1" ht="15.75" customHeight="1">
      <c r="A475" s="97" t="s">
        <v>392</v>
      </c>
      <c r="B475" s="98">
        <v>150000</v>
      </c>
      <c r="C475" s="98">
        <v>150000</v>
      </c>
      <c r="D475" s="98">
        <v>51840</v>
      </c>
      <c r="E475" s="99"/>
      <c r="I475" s="134"/>
      <c r="J475" s="95"/>
    </row>
    <row r="476" spans="1:10" s="94" customFormat="1" ht="15.75" customHeight="1">
      <c r="A476" s="97" t="s">
        <v>393</v>
      </c>
      <c r="B476" s="98">
        <v>0</v>
      </c>
      <c r="C476" s="98">
        <v>3065000</v>
      </c>
      <c r="D476" s="98">
        <v>2943907.9</v>
      </c>
      <c r="E476" s="99"/>
      <c r="I476" s="134"/>
      <c r="J476" s="95"/>
    </row>
    <row r="477" spans="1:10" s="94" customFormat="1" ht="15.75" customHeight="1">
      <c r="A477" s="97" t="s">
        <v>394</v>
      </c>
      <c r="B477" s="98">
        <v>0</v>
      </c>
      <c r="C477" s="98">
        <v>625400</v>
      </c>
      <c r="D477" s="98">
        <v>378338</v>
      </c>
      <c r="E477" s="99"/>
      <c r="I477" s="134"/>
      <c r="J477" s="95"/>
    </row>
    <row r="478" spans="1:10" s="94" customFormat="1" ht="15.75" customHeight="1">
      <c r="A478" s="97" t="s">
        <v>395</v>
      </c>
      <c r="B478" s="98">
        <v>0</v>
      </c>
      <c r="C478" s="98">
        <v>100000</v>
      </c>
      <c r="D478" s="98">
        <v>77565.75</v>
      </c>
      <c r="E478" s="99"/>
      <c r="I478" s="134"/>
      <c r="J478" s="95"/>
    </row>
    <row r="479" spans="1:10" s="94" customFormat="1" ht="15.75" customHeight="1">
      <c r="A479" s="97" t="s">
        <v>396</v>
      </c>
      <c r="B479" s="98">
        <v>0</v>
      </c>
      <c r="C479" s="98">
        <v>0</v>
      </c>
      <c r="D479" s="98">
        <v>2245</v>
      </c>
      <c r="E479" s="99"/>
      <c r="I479" s="134"/>
      <c r="J479" s="95"/>
    </row>
    <row r="480" spans="1:10" s="94" customFormat="1" ht="15.75" customHeight="1">
      <c r="A480" s="97" t="s">
        <v>397</v>
      </c>
      <c r="B480" s="98">
        <v>0</v>
      </c>
      <c r="C480" s="98">
        <v>15000</v>
      </c>
      <c r="D480" s="98">
        <v>14534</v>
      </c>
      <c r="E480" s="99"/>
      <c r="I480" s="134"/>
      <c r="J480" s="95"/>
    </row>
    <row r="481" spans="1:10" s="94" customFormat="1" ht="15.75" customHeight="1">
      <c r="A481" s="97" t="s">
        <v>398</v>
      </c>
      <c r="B481" s="98">
        <v>0</v>
      </c>
      <c r="C481" s="98">
        <v>1700000</v>
      </c>
      <c r="D481" s="98">
        <v>1658869</v>
      </c>
      <c r="E481" s="99"/>
      <c r="I481" s="134"/>
      <c r="J481" s="95"/>
    </row>
    <row r="482" spans="1:10" s="94" customFormat="1" ht="15.75" customHeight="1">
      <c r="A482" s="97" t="s">
        <v>399</v>
      </c>
      <c r="B482" s="98">
        <v>0</v>
      </c>
      <c r="C482" s="98">
        <v>30000</v>
      </c>
      <c r="D482" s="98">
        <v>29040</v>
      </c>
      <c r="E482" s="99"/>
      <c r="I482" s="134"/>
      <c r="J482" s="95"/>
    </row>
    <row r="483" spans="1:10" s="94" customFormat="1" ht="15.75" customHeight="1">
      <c r="A483" s="97" t="s">
        <v>400</v>
      </c>
      <c r="B483" s="98">
        <v>0</v>
      </c>
      <c r="C483" s="98">
        <v>10000</v>
      </c>
      <c r="D483" s="98">
        <v>4000</v>
      </c>
      <c r="E483" s="99"/>
      <c r="I483" s="134"/>
      <c r="J483" s="95"/>
    </row>
    <row r="484" spans="1:10" s="94" customFormat="1" ht="15.75" customHeight="1" thickBot="1">
      <c r="A484" s="90" t="s">
        <v>401</v>
      </c>
      <c r="B484" s="91">
        <v>1090000</v>
      </c>
      <c r="C484" s="91">
        <v>1090000</v>
      </c>
      <c r="D484" s="91">
        <v>967465.19</v>
      </c>
      <c r="E484" s="93"/>
      <c r="I484" s="134"/>
      <c r="J484" s="95"/>
    </row>
    <row r="485" spans="1:9" ht="15.75" customHeight="1" thickBot="1">
      <c r="A485" s="101" t="s">
        <v>64</v>
      </c>
      <c r="B485" s="102">
        <f>SUM(B486:B506)</f>
        <v>3419100</v>
      </c>
      <c r="C485" s="102">
        <f>SUM(C486:C506)</f>
        <v>3685600</v>
      </c>
      <c r="D485" s="102">
        <f>SUM(D486:D506)</f>
        <v>3684569</v>
      </c>
      <c r="E485" s="87">
        <f>SUM(D485/C485*100)</f>
        <v>99.97202626438029</v>
      </c>
      <c r="F485" s="11">
        <f>SUM(B485)</f>
        <v>3419100</v>
      </c>
      <c r="G485" s="11">
        <f>SUM(C485)</f>
        <v>3685600</v>
      </c>
      <c r="H485" s="11">
        <f>SUM(D485)</f>
        <v>3684569</v>
      </c>
      <c r="I485" s="135"/>
    </row>
    <row r="486" spans="1:10" s="94" customFormat="1" ht="15.75" customHeight="1">
      <c r="A486" s="105" t="s">
        <v>402</v>
      </c>
      <c r="B486" s="92"/>
      <c r="C486" s="92"/>
      <c r="D486" s="92"/>
      <c r="E486" s="99"/>
      <c r="F486" s="114"/>
      <c r="I486" s="134"/>
      <c r="J486" s="95"/>
    </row>
    <row r="487" spans="1:10" s="94" customFormat="1" ht="15.75" customHeight="1">
      <c r="A487" s="97" t="s">
        <v>686</v>
      </c>
      <c r="B487" s="98">
        <v>386300</v>
      </c>
      <c r="C487" s="98">
        <v>414400</v>
      </c>
      <c r="D487" s="98">
        <v>414364</v>
      </c>
      <c r="E487" s="99"/>
      <c r="F487" s="114"/>
      <c r="I487" s="134"/>
      <c r="J487" s="95"/>
    </row>
    <row r="488" spans="1:10" s="94" customFormat="1" ht="15.75" customHeight="1">
      <c r="A488" s="97" t="s">
        <v>404</v>
      </c>
      <c r="B488" s="98">
        <v>799600</v>
      </c>
      <c r="C488" s="98">
        <v>847300</v>
      </c>
      <c r="D488" s="98">
        <v>847334</v>
      </c>
      <c r="E488" s="99"/>
      <c r="I488" s="134"/>
      <c r="J488" s="95"/>
    </row>
    <row r="489" spans="1:10" s="94" customFormat="1" ht="15.75" customHeight="1">
      <c r="A489" s="97" t="s">
        <v>405</v>
      </c>
      <c r="B489" s="98">
        <v>26600</v>
      </c>
      <c r="C489" s="98">
        <v>28200</v>
      </c>
      <c r="D489" s="98">
        <v>28190</v>
      </c>
      <c r="E489" s="99"/>
      <c r="F489" s="95"/>
      <c r="I489" s="134"/>
      <c r="J489" s="95"/>
    </row>
    <row r="490" spans="1:10" s="94" customFormat="1" ht="15.75" customHeight="1">
      <c r="A490" s="97" t="s">
        <v>687</v>
      </c>
      <c r="B490" s="98">
        <v>822300</v>
      </c>
      <c r="C490" s="98">
        <v>881400</v>
      </c>
      <c r="D490" s="98">
        <v>881395</v>
      </c>
      <c r="E490" s="99"/>
      <c r="I490" s="134"/>
      <c r="J490" s="95"/>
    </row>
    <row r="491" spans="1:10" s="94" customFormat="1" ht="15.75" customHeight="1">
      <c r="A491" s="97" t="s">
        <v>688</v>
      </c>
      <c r="B491" s="98">
        <v>198200</v>
      </c>
      <c r="C491" s="98">
        <v>222500</v>
      </c>
      <c r="D491" s="98">
        <v>222528</v>
      </c>
      <c r="E491" s="99"/>
      <c r="I491" s="134"/>
      <c r="J491" s="95"/>
    </row>
    <row r="492" spans="1:10" s="94" customFormat="1" ht="15.75" customHeight="1">
      <c r="A492" s="97" t="s">
        <v>689</v>
      </c>
      <c r="B492" s="98">
        <v>616500</v>
      </c>
      <c r="C492" s="98">
        <v>685800</v>
      </c>
      <c r="D492" s="98">
        <v>685809</v>
      </c>
      <c r="E492" s="99"/>
      <c r="F492" s="95"/>
      <c r="I492" s="134"/>
      <c r="J492" s="95"/>
    </row>
    <row r="493" spans="1:10" s="94" customFormat="1" ht="15.75" customHeight="1">
      <c r="A493" s="97" t="s">
        <v>690</v>
      </c>
      <c r="B493" s="98">
        <v>335300</v>
      </c>
      <c r="C493" s="98">
        <v>370300</v>
      </c>
      <c r="D493" s="98">
        <v>370315</v>
      </c>
      <c r="E493" s="99"/>
      <c r="I493" s="134"/>
      <c r="J493" s="95"/>
    </row>
    <row r="494" spans="1:10" s="94" customFormat="1" ht="15.75" customHeight="1">
      <c r="A494" s="97" t="s">
        <v>691</v>
      </c>
      <c r="B494" s="98">
        <v>73700</v>
      </c>
      <c r="C494" s="98">
        <v>83100</v>
      </c>
      <c r="D494" s="98">
        <v>83100</v>
      </c>
      <c r="E494" s="99"/>
      <c r="I494" s="134"/>
      <c r="J494" s="95"/>
    </row>
    <row r="495" spans="1:10" s="94" customFormat="1" ht="15.75" customHeight="1">
      <c r="A495" s="97" t="s">
        <v>406</v>
      </c>
      <c r="B495" s="98">
        <v>15600</v>
      </c>
      <c r="C495" s="98">
        <v>16600</v>
      </c>
      <c r="D495" s="98">
        <v>16530</v>
      </c>
      <c r="E495" s="99"/>
      <c r="F495" s="95"/>
      <c r="I495" s="134"/>
      <c r="J495" s="95"/>
    </row>
    <row r="496" spans="1:10" s="94" customFormat="1" ht="15.75" customHeight="1">
      <c r="A496" s="97" t="s">
        <v>692</v>
      </c>
      <c r="B496" s="98">
        <v>0</v>
      </c>
      <c r="C496" s="98">
        <v>20000</v>
      </c>
      <c r="D496" s="98">
        <v>20000</v>
      </c>
      <c r="E496" s="99"/>
      <c r="F496" s="95"/>
      <c r="I496" s="134"/>
      <c r="J496" s="95"/>
    </row>
    <row r="497" spans="1:10" s="94" customFormat="1" ht="15.75" customHeight="1">
      <c r="A497" s="97" t="s">
        <v>403</v>
      </c>
      <c r="B497" s="98">
        <v>0</v>
      </c>
      <c r="C497" s="98">
        <v>10000</v>
      </c>
      <c r="D497" s="98">
        <v>10000</v>
      </c>
      <c r="E497" s="99"/>
      <c r="I497" s="134"/>
      <c r="J497" s="95"/>
    </row>
    <row r="498" spans="1:10" s="94" customFormat="1" ht="15.75" customHeight="1">
      <c r="A498" s="97" t="s">
        <v>407</v>
      </c>
      <c r="B498" s="98">
        <v>0</v>
      </c>
      <c r="C498" s="98">
        <v>4000</v>
      </c>
      <c r="D498" s="98">
        <v>4000</v>
      </c>
      <c r="E498" s="99"/>
      <c r="I498" s="134"/>
      <c r="J498" s="95"/>
    </row>
    <row r="499" spans="1:10" s="94" customFormat="1" ht="15.75" customHeight="1">
      <c r="A499" s="97" t="s">
        <v>408</v>
      </c>
      <c r="B499" s="98">
        <v>0</v>
      </c>
      <c r="C499" s="98">
        <v>5000</v>
      </c>
      <c r="D499" s="98">
        <v>5000</v>
      </c>
      <c r="E499" s="99"/>
      <c r="I499" s="134"/>
      <c r="J499" s="95"/>
    </row>
    <row r="500" spans="1:10" s="94" customFormat="1" ht="15.75" customHeight="1">
      <c r="A500" s="97" t="s">
        <v>409</v>
      </c>
      <c r="B500" s="98">
        <v>0</v>
      </c>
      <c r="C500" s="98">
        <v>4000</v>
      </c>
      <c r="D500" s="98">
        <v>4000</v>
      </c>
      <c r="E500" s="99"/>
      <c r="I500" s="134"/>
      <c r="J500" s="95"/>
    </row>
    <row r="501" spans="1:10" s="94" customFormat="1" ht="15.75" customHeight="1">
      <c r="A501" s="97" t="s">
        <v>693</v>
      </c>
      <c r="B501" s="98">
        <v>0</v>
      </c>
      <c r="C501" s="98">
        <v>3000</v>
      </c>
      <c r="D501" s="98">
        <v>3000</v>
      </c>
      <c r="E501" s="99"/>
      <c r="I501" s="134"/>
      <c r="J501" s="95"/>
    </row>
    <row r="502" spans="1:10" s="94" customFormat="1" ht="15.75" customHeight="1">
      <c r="A502" s="97" t="s">
        <v>694</v>
      </c>
      <c r="B502" s="98">
        <v>0</v>
      </c>
      <c r="C502" s="98">
        <v>5000</v>
      </c>
      <c r="D502" s="98">
        <v>5000</v>
      </c>
      <c r="E502" s="99"/>
      <c r="I502" s="134"/>
      <c r="J502" s="95"/>
    </row>
    <row r="503" spans="1:10" s="94" customFormat="1" ht="15.75" customHeight="1">
      <c r="A503" s="97" t="s">
        <v>410</v>
      </c>
      <c r="B503" s="98">
        <v>105000</v>
      </c>
      <c r="C503" s="98">
        <v>7800</v>
      </c>
      <c r="D503" s="98">
        <v>0</v>
      </c>
      <c r="E503" s="99"/>
      <c r="I503" s="134"/>
      <c r="J503" s="95"/>
    </row>
    <row r="504" spans="1:10" s="94" customFormat="1" ht="15.75" customHeight="1">
      <c r="A504" s="90" t="s">
        <v>696</v>
      </c>
      <c r="B504" s="91">
        <v>0</v>
      </c>
      <c r="C504" s="91">
        <v>7200</v>
      </c>
      <c r="D504" s="91">
        <v>7200</v>
      </c>
      <c r="E504" s="99"/>
      <c r="I504" s="134"/>
      <c r="J504" s="95"/>
    </row>
    <row r="505" spans="1:10" s="94" customFormat="1" ht="15.75" customHeight="1">
      <c r="A505" s="90" t="s">
        <v>411</v>
      </c>
      <c r="B505" s="91">
        <v>40000</v>
      </c>
      <c r="C505" s="91">
        <v>40000</v>
      </c>
      <c r="D505" s="91">
        <v>47274</v>
      </c>
      <c r="E505" s="100"/>
      <c r="I505" s="134"/>
      <c r="J505" s="95"/>
    </row>
    <row r="506" spans="1:10" s="94" customFormat="1" ht="15.75" customHeight="1" thickBot="1">
      <c r="A506" s="90" t="s">
        <v>695</v>
      </c>
      <c r="B506" s="91">
        <v>0</v>
      </c>
      <c r="C506" s="91">
        <v>30000</v>
      </c>
      <c r="D506" s="91">
        <v>29530</v>
      </c>
      <c r="E506" s="93"/>
      <c r="I506" s="134"/>
      <c r="J506" s="95"/>
    </row>
    <row r="507" spans="1:9" ht="15.75" customHeight="1" thickBot="1">
      <c r="A507" s="101" t="s">
        <v>40</v>
      </c>
      <c r="B507" s="102">
        <f>SUM(B508:B511)</f>
        <v>630000</v>
      </c>
      <c r="C507" s="102">
        <f>SUM(C508:C511)</f>
        <v>718578</v>
      </c>
      <c r="D507" s="102">
        <f>SUM(D508:D511)</f>
        <v>717868</v>
      </c>
      <c r="E507" s="87">
        <f>SUM(D507/C507*100)</f>
        <v>99.9011937465383</v>
      </c>
      <c r="F507" s="11">
        <f>SUM(B507)</f>
        <v>630000</v>
      </c>
      <c r="G507" s="11">
        <f>SUM(C507)</f>
        <v>718578</v>
      </c>
      <c r="H507" s="11">
        <f>SUM(D507)</f>
        <v>717868</v>
      </c>
      <c r="I507" s="135"/>
    </row>
    <row r="508" spans="1:10" s="94" customFormat="1" ht="15.75" customHeight="1">
      <c r="A508" s="105" t="s">
        <v>412</v>
      </c>
      <c r="B508" s="92">
        <v>630000</v>
      </c>
      <c r="C508" s="92">
        <v>630000</v>
      </c>
      <c r="D508" s="92">
        <v>630000</v>
      </c>
      <c r="E508" s="99"/>
      <c r="I508" s="134"/>
      <c r="J508" s="95"/>
    </row>
    <row r="509" spans="1:10" s="94" customFormat="1" ht="15.75" customHeight="1">
      <c r="A509" s="97" t="s">
        <v>697</v>
      </c>
      <c r="B509" s="98">
        <v>0</v>
      </c>
      <c r="C509" s="98">
        <v>15578</v>
      </c>
      <c r="D509" s="98">
        <v>15578</v>
      </c>
      <c r="E509" s="100"/>
      <c r="I509" s="134"/>
      <c r="J509" s="95"/>
    </row>
    <row r="510" spans="1:10" s="94" customFormat="1" ht="15.75" customHeight="1">
      <c r="A510" s="106" t="s">
        <v>413</v>
      </c>
      <c r="B510" s="107">
        <v>0</v>
      </c>
      <c r="C510" s="107">
        <v>60000</v>
      </c>
      <c r="D510" s="107">
        <v>59290</v>
      </c>
      <c r="E510" s="100"/>
      <c r="I510" s="134"/>
      <c r="J510" s="95"/>
    </row>
    <row r="511" spans="1:10" s="94" customFormat="1" ht="15.75" customHeight="1" thickBot="1">
      <c r="A511" s="90" t="s">
        <v>698</v>
      </c>
      <c r="B511" s="91">
        <v>0</v>
      </c>
      <c r="C511" s="91">
        <v>13000</v>
      </c>
      <c r="D511" s="91">
        <v>13000</v>
      </c>
      <c r="E511" s="93"/>
      <c r="I511" s="134"/>
      <c r="J511" s="95"/>
    </row>
    <row r="512" spans="1:9" ht="15.75" customHeight="1" thickBot="1">
      <c r="A512" s="101" t="s">
        <v>65</v>
      </c>
      <c r="B512" s="102">
        <f>SUM(B513:B517)</f>
        <v>308000</v>
      </c>
      <c r="C512" s="102">
        <f>SUM(C513:C517)</f>
        <v>368100</v>
      </c>
      <c r="D512" s="102">
        <f>SUM(D513:D517)</f>
        <v>362451.07</v>
      </c>
      <c r="E512" s="87">
        <f>SUM(D512/C512*100)</f>
        <v>98.46538168975823</v>
      </c>
      <c r="F512" s="11">
        <f>SUM(B512)</f>
        <v>308000</v>
      </c>
      <c r="G512" s="11">
        <f>SUM(C512)</f>
        <v>368100</v>
      </c>
      <c r="H512" s="11">
        <f>SUM(D512)</f>
        <v>362451.07</v>
      </c>
      <c r="I512" s="135"/>
    </row>
    <row r="513" spans="1:10" s="94" customFormat="1" ht="15.75" customHeight="1">
      <c r="A513" s="105" t="s">
        <v>699</v>
      </c>
      <c r="B513" s="92">
        <v>5000</v>
      </c>
      <c r="C513" s="92">
        <v>35100</v>
      </c>
      <c r="D513" s="92">
        <v>35019</v>
      </c>
      <c r="E513" s="99"/>
      <c r="I513" s="134"/>
      <c r="J513" s="95"/>
    </row>
    <row r="514" spans="1:10" s="94" customFormat="1" ht="15.75" customHeight="1">
      <c r="A514" s="97" t="s">
        <v>414</v>
      </c>
      <c r="B514" s="98">
        <v>0</v>
      </c>
      <c r="C514" s="98">
        <v>5000</v>
      </c>
      <c r="D514" s="98">
        <v>5000</v>
      </c>
      <c r="E514" s="99"/>
      <c r="I514" s="134"/>
      <c r="J514" s="95"/>
    </row>
    <row r="515" spans="1:10" s="94" customFormat="1" ht="15.75" customHeight="1">
      <c r="A515" s="90" t="s">
        <v>700</v>
      </c>
      <c r="B515" s="91">
        <v>0</v>
      </c>
      <c r="C515" s="91">
        <v>3000</v>
      </c>
      <c r="D515" s="91">
        <v>3000</v>
      </c>
      <c r="E515" s="93"/>
      <c r="I515" s="134"/>
      <c r="J515" s="95"/>
    </row>
    <row r="516" spans="1:10" s="94" customFormat="1" ht="15.75" customHeight="1">
      <c r="A516" s="90" t="s">
        <v>701</v>
      </c>
      <c r="B516" s="91">
        <v>0</v>
      </c>
      <c r="C516" s="91">
        <v>2000</v>
      </c>
      <c r="D516" s="91">
        <v>2000</v>
      </c>
      <c r="E516" s="100"/>
      <c r="I516" s="134"/>
      <c r="J516" s="95"/>
    </row>
    <row r="517" spans="1:10" s="94" customFormat="1" ht="15.75" customHeight="1" thickBot="1">
      <c r="A517" s="90" t="s">
        <v>401</v>
      </c>
      <c r="B517" s="91">
        <v>303000</v>
      </c>
      <c r="C517" s="91">
        <v>323000</v>
      </c>
      <c r="D517" s="91">
        <v>317432.07</v>
      </c>
      <c r="E517" s="93"/>
      <c r="I517" s="134"/>
      <c r="J517" s="95"/>
    </row>
    <row r="518" spans="1:9" ht="15.75" customHeight="1" thickBot="1">
      <c r="A518" s="101" t="s">
        <v>162</v>
      </c>
      <c r="B518" s="102">
        <f>SUM(B519)</f>
        <v>0</v>
      </c>
      <c r="C518" s="102">
        <f>SUM(C519)</f>
        <v>5000</v>
      </c>
      <c r="D518" s="102">
        <f>SUM(D519)</f>
        <v>5000</v>
      </c>
      <c r="E518" s="87">
        <f>SUM(D518/C518*100)</f>
        <v>100</v>
      </c>
      <c r="F518" s="11">
        <f>SUM(B518)</f>
        <v>0</v>
      </c>
      <c r="G518" s="11">
        <f>SUM(C518)</f>
        <v>5000</v>
      </c>
      <c r="H518" s="11">
        <f>SUM(D518)</f>
        <v>5000</v>
      </c>
      <c r="I518" s="135"/>
    </row>
    <row r="519" spans="1:10" s="94" customFormat="1" ht="15.75" customHeight="1" thickBot="1">
      <c r="A519" s="106" t="s">
        <v>415</v>
      </c>
      <c r="B519" s="107">
        <v>0</v>
      </c>
      <c r="C519" s="107">
        <v>5000</v>
      </c>
      <c r="D519" s="107">
        <v>5000</v>
      </c>
      <c r="E519" s="93"/>
      <c r="I519" s="134"/>
      <c r="J519" s="95"/>
    </row>
    <row r="520" spans="1:9" ht="15.75" customHeight="1" thickBot="1">
      <c r="A520" s="101" t="s">
        <v>163</v>
      </c>
      <c r="B520" s="102">
        <f>SUM(B521:B526)</f>
        <v>0</v>
      </c>
      <c r="C520" s="102">
        <f>SUM(C521:C526)</f>
        <v>87000</v>
      </c>
      <c r="D520" s="102">
        <f>SUM(D521:D526)</f>
        <v>87000</v>
      </c>
      <c r="E520" s="87">
        <f>SUM(D520/C520*100)</f>
        <v>100</v>
      </c>
      <c r="F520" s="11">
        <f>SUM(B520)</f>
        <v>0</v>
      </c>
      <c r="G520" s="11">
        <f>SUM(C520)</f>
        <v>87000</v>
      </c>
      <c r="H520" s="11">
        <f>SUM(D520)</f>
        <v>87000</v>
      </c>
      <c r="I520" s="135"/>
    </row>
    <row r="521" spans="1:10" s="94" customFormat="1" ht="15.75" customHeight="1">
      <c r="A521" s="105" t="s">
        <v>417</v>
      </c>
      <c r="B521" s="92">
        <v>0</v>
      </c>
      <c r="C521" s="92">
        <v>10000</v>
      </c>
      <c r="D521" s="92">
        <v>10000</v>
      </c>
      <c r="E521" s="99"/>
      <c r="I521" s="134"/>
      <c r="J521" s="95"/>
    </row>
    <row r="522" spans="1:10" s="94" customFormat="1" ht="15.75" customHeight="1">
      <c r="A522" s="97" t="s">
        <v>416</v>
      </c>
      <c r="B522" s="98">
        <v>0</v>
      </c>
      <c r="C522" s="98">
        <v>20000</v>
      </c>
      <c r="D522" s="98">
        <v>20000</v>
      </c>
      <c r="E522" s="99"/>
      <c r="I522" s="134"/>
      <c r="J522" s="95"/>
    </row>
    <row r="523" spans="1:10" s="94" customFormat="1" ht="15.75" customHeight="1">
      <c r="A523" s="97" t="s">
        <v>418</v>
      </c>
      <c r="B523" s="98">
        <v>0</v>
      </c>
      <c r="C523" s="98">
        <v>7000</v>
      </c>
      <c r="D523" s="98">
        <v>7000</v>
      </c>
      <c r="E523" s="99"/>
      <c r="I523" s="134"/>
      <c r="J523" s="95"/>
    </row>
    <row r="524" spans="1:10" s="94" customFormat="1" ht="15.75" customHeight="1">
      <c r="A524" s="97" t="s">
        <v>419</v>
      </c>
      <c r="B524" s="98">
        <v>0</v>
      </c>
      <c r="C524" s="98">
        <v>20000</v>
      </c>
      <c r="D524" s="98">
        <v>20000</v>
      </c>
      <c r="E524" s="99"/>
      <c r="I524" s="134"/>
      <c r="J524" s="95"/>
    </row>
    <row r="525" spans="1:10" s="94" customFormat="1" ht="15.75" customHeight="1">
      <c r="A525" s="97" t="s">
        <v>420</v>
      </c>
      <c r="B525" s="98">
        <v>0</v>
      </c>
      <c r="C525" s="98">
        <v>20000</v>
      </c>
      <c r="D525" s="98">
        <v>20000</v>
      </c>
      <c r="E525" s="99"/>
      <c r="I525" s="134"/>
      <c r="J525" s="95"/>
    </row>
    <row r="526" spans="1:10" s="94" customFormat="1" ht="15.75" customHeight="1" thickBot="1">
      <c r="A526" s="90" t="s">
        <v>421</v>
      </c>
      <c r="B526" s="91">
        <v>0</v>
      </c>
      <c r="C526" s="91">
        <v>10000</v>
      </c>
      <c r="D526" s="91">
        <v>10000</v>
      </c>
      <c r="E526" s="93"/>
      <c r="I526" s="134"/>
      <c r="J526" s="95"/>
    </row>
    <row r="527" spans="1:9" ht="15.75" customHeight="1" thickBot="1">
      <c r="A527" s="101" t="s">
        <v>100</v>
      </c>
      <c r="B527" s="102">
        <f>SUM(B528:B538)</f>
        <v>70000</v>
      </c>
      <c r="C527" s="102">
        <f>SUM(C528:C538)</f>
        <v>70000</v>
      </c>
      <c r="D527" s="102">
        <f>SUM(D528:D538)</f>
        <v>45000</v>
      </c>
      <c r="E527" s="87">
        <f>SUM(D527/C527*100)</f>
        <v>64.28571428571429</v>
      </c>
      <c r="F527" s="11">
        <f>SUM(B527)</f>
        <v>70000</v>
      </c>
      <c r="G527" s="11">
        <f>SUM(C527)</f>
        <v>70000</v>
      </c>
      <c r="H527" s="11">
        <f>SUM(D527)</f>
        <v>45000</v>
      </c>
      <c r="I527" s="135"/>
    </row>
    <row r="528" spans="1:9" ht="15.75" customHeight="1">
      <c r="A528" s="105" t="s">
        <v>422</v>
      </c>
      <c r="B528" s="92">
        <v>70000</v>
      </c>
      <c r="C528" s="92">
        <v>20000</v>
      </c>
      <c r="D528" s="92">
        <v>0</v>
      </c>
      <c r="E528" s="99"/>
      <c r="I528" s="135"/>
    </row>
    <row r="529" spans="1:9" ht="15.75" customHeight="1">
      <c r="A529" s="97" t="s">
        <v>424</v>
      </c>
      <c r="B529" s="98">
        <v>0</v>
      </c>
      <c r="C529" s="98">
        <v>5000</v>
      </c>
      <c r="D529" s="98">
        <v>5000</v>
      </c>
      <c r="E529" s="99"/>
      <c r="I529" s="135"/>
    </row>
    <row r="530" spans="1:9" ht="15.75" customHeight="1">
      <c r="A530" s="97" t="s">
        <v>425</v>
      </c>
      <c r="B530" s="98">
        <v>0</v>
      </c>
      <c r="C530" s="98">
        <v>5000</v>
      </c>
      <c r="D530" s="98">
        <v>5000</v>
      </c>
      <c r="E530" s="99"/>
      <c r="I530" s="135"/>
    </row>
    <row r="531" spans="1:9" ht="15.75" customHeight="1">
      <c r="A531" s="97" t="s">
        <v>426</v>
      </c>
      <c r="B531" s="98">
        <v>0</v>
      </c>
      <c r="C531" s="98">
        <v>5000</v>
      </c>
      <c r="D531" s="98">
        <v>5000</v>
      </c>
      <c r="E531" s="99"/>
      <c r="I531" s="135"/>
    </row>
    <row r="532" spans="1:9" ht="15.75" customHeight="1">
      <c r="A532" s="97" t="s">
        <v>427</v>
      </c>
      <c r="B532" s="98">
        <v>0</v>
      </c>
      <c r="C532" s="98">
        <v>5000</v>
      </c>
      <c r="D532" s="98">
        <v>5000</v>
      </c>
      <c r="E532" s="99"/>
      <c r="I532" s="135"/>
    </row>
    <row r="533" spans="1:9" ht="15.75" customHeight="1">
      <c r="A533" s="97" t="s">
        <v>423</v>
      </c>
      <c r="B533" s="98">
        <v>0</v>
      </c>
      <c r="C533" s="98">
        <v>5000</v>
      </c>
      <c r="D533" s="98">
        <v>5000</v>
      </c>
      <c r="E533" s="99"/>
      <c r="I533" s="135"/>
    </row>
    <row r="534" spans="1:9" ht="15.75" customHeight="1">
      <c r="A534" s="97" t="s">
        <v>428</v>
      </c>
      <c r="B534" s="98">
        <v>0</v>
      </c>
      <c r="C534" s="98">
        <v>5000</v>
      </c>
      <c r="D534" s="98">
        <v>0</v>
      </c>
      <c r="E534" s="99"/>
      <c r="I534" s="135"/>
    </row>
    <row r="535" spans="1:9" ht="15.75" customHeight="1">
      <c r="A535" s="97" t="s">
        <v>429</v>
      </c>
      <c r="B535" s="98">
        <v>0</v>
      </c>
      <c r="C535" s="98">
        <v>5000</v>
      </c>
      <c r="D535" s="98">
        <v>5000</v>
      </c>
      <c r="E535" s="99"/>
      <c r="I535" s="135"/>
    </row>
    <row r="536" spans="1:9" ht="15.75" customHeight="1">
      <c r="A536" s="97" t="s">
        <v>430</v>
      </c>
      <c r="B536" s="98">
        <v>0</v>
      </c>
      <c r="C536" s="98">
        <v>5000</v>
      </c>
      <c r="D536" s="98">
        <v>5000</v>
      </c>
      <c r="E536" s="99"/>
      <c r="I536" s="135"/>
    </row>
    <row r="537" spans="1:9" ht="15.75" customHeight="1">
      <c r="A537" s="97" t="s">
        <v>431</v>
      </c>
      <c r="B537" s="98">
        <v>0</v>
      </c>
      <c r="C537" s="98">
        <v>5000</v>
      </c>
      <c r="D537" s="98">
        <v>5000</v>
      </c>
      <c r="E537" s="99"/>
      <c r="I537" s="135"/>
    </row>
    <row r="538" spans="1:9" ht="15.75" customHeight="1" thickBot="1">
      <c r="A538" s="90" t="s">
        <v>432</v>
      </c>
      <c r="B538" s="91">
        <v>0</v>
      </c>
      <c r="C538" s="91">
        <v>5000</v>
      </c>
      <c r="D538" s="98">
        <v>5000</v>
      </c>
      <c r="E538" s="93"/>
      <c r="I538" s="135"/>
    </row>
    <row r="539" spans="1:9" ht="15.75" customHeight="1" thickBot="1">
      <c r="A539" s="101" t="s">
        <v>41</v>
      </c>
      <c r="B539" s="102">
        <f>SUM(B540)</f>
        <v>5000</v>
      </c>
      <c r="C539" s="102">
        <f>SUM(C540)</f>
        <v>6000</v>
      </c>
      <c r="D539" s="102">
        <f>SUM(D540)</f>
        <v>5306.1</v>
      </c>
      <c r="E539" s="87">
        <f>SUM(D539/C539*100)</f>
        <v>88.435</v>
      </c>
      <c r="F539" s="11">
        <f>SUM(B539)</f>
        <v>5000</v>
      </c>
      <c r="G539" s="11">
        <f>SUM(C539)</f>
        <v>6000</v>
      </c>
      <c r="H539" s="11">
        <f>SUM(D539)</f>
        <v>5306.1</v>
      </c>
      <c r="I539" s="135"/>
    </row>
    <row r="540" spans="1:10" s="94" customFormat="1" ht="15.75" customHeight="1" thickBot="1">
      <c r="A540" s="106" t="s">
        <v>433</v>
      </c>
      <c r="B540" s="107">
        <v>5000</v>
      </c>
      <c r="C540" s="107">
        <v>6000</v>
      </c>
      <c r="D540" s="107">
        <v>5306.1</v>
      </c>
      <c r="E540" s="93"/>
      <c r="I540" s="134"/>
      <c r="J540" s="95"/>
    </row>
    <row r="541" spans="1:9" ht="15.75" customHeight="1" thickBot="1">
      <c r="A541" s="101" t="s">
        <v>66</v>
      </c>
      <c r="B541" s="102">
        <f>SUM(B542:B554)</f>
        <v>3177000</v>
      </c>
      <c r="C541" s="102">
        <f>SUM(C542:C554)</f>
        <v>3690500</v>
      </c>
      <c r="D541" s="102">
        <f>SUM(D542:D554)</f>
        <v>3590926.05</v>
      </c>
      <c r="E541" s="87">
        <f>SUM(D541/C541*100)</f>
        <v>97.30188456848666</v>
      </c>
      <c r="F541" s="11">
        <f>SUM(B541)</f>
        <v>3177000</v>
      </c>
      <c r="G541" s="11">
        <f>SUM(C541)</f>
        <v>3690500</v>
      </c>
      <c r="H541" s="11">
        <f>SUM(D541)</f>
        <v>3590926.05</v>
      </c>
      <c r="I541" s="135"/>
    </row>
    <row r="542" spans="1:10" s="94" customFormat="1" ht="15.75" customHeight="1">
      <c r="A542" s="105" t="s">
        <v>434</v>
      </c>
      <c r="B542" s="92">
        <v>2500000</v>
      </c>
      <c r="C542" s="92">
        <v>2833000</v>
      </c>
      <c r="D542" s="92">
        <v>2622519.34</v>
      </c>
      <c r="E542" s="99"/>
      <c r="I542" s="134"/>
      <c r="J542" s="95"/>
    </row>
    <row r="543" spans="1:10" s="94" customFormat="1" ht="15.75" customHeight="1">
      <c r="A543" s="105" t="s">
        <v>435</v>
      </c>
      <c r="B543" s="98">
        <v>0</v>
      </c>
      <c r="C543" s="98">
        <v>0</v>
      </c>
      <c r="D543" s="98">
        <v>38977</v>
      </c>
      <c r="E543" s="99"/>
      <c r="I543" s="134"/>
      <c r="J543" s="95"/>
    </row>
    <row r="544" spans="1:10" s="94" customFormat="1" ht="15.75" customHeight="1">
      <c r="A544" s="105" t="s">
        <v>436</v>
      </c>
      <c r="B544" s="98">
        <v>0</v>
      </c>
      <c r="C544" s="98">
        <v>0</v>
      </c>
      <c r="D544" s="98">
        <v>81189.13</v>
      </c>
      <c r="E544" s="99"/>
      <c r="I544" s="134"/>
      <c r="J544" s="95"/>
    </row>
    <row r="545" spans="1:10" s="94" customFormat="1" ht="15.75" customHeight="1">
      <c r="A545" s="105" t="s">
        <v>437</v>
      </c>
      <c r="B545" s="98">
        <v>0</v>
      </c>
      <c r="C545" s="98">
        <v>0</v>
      </c>
      <c r="D545" s="98">
        <v>92534</v>
      </c>
      <c r="E545" s="99"/>
      <c r="I545" s="134"/>
      <c r="J545" s="95"/>
    </row>
    <row r="546" spans="1:10" s="94" customFormat="1" ht="15.75" customHeight="1">
      <c r="A546" s="105" t="s">
        <v>438</v>
      </c>
      <c r="B546" s="98">
        <v>0</v>
      </c>
      <c r="C546" s="98">
        <v>0</v>
      </c>
      <c r="D546" s="98">
        <v>48302</v>
      </c>
      <c r="E546" s="99"/>
      <c r="I546" s="134"/>
      <c r="J546" s="95"/>
    </row>
    <row r="547" spans="1:10" s="94" customFormat="1" ht="15.75" customHeight="1">
      <c r="A547" s="105" t="s">
        <v>702</v>
      </c>
      <c r="B547" s="98">
        <v>0</v>
      </c>
      <c r="C547" s="98">
        <v>37000</v>
      </c>
      <c r="D547" s="98">
        <v>37000</v>
      </c>
      <c r="E547" s="99"/>
      <c r="I547" s="134"/>
      <c r="J547" s="95"/>
    </row>
    <row r="548" spans="1:10" s="94" customFormat="1" ht="15.75" customHeight="1">
      <c r="A548" s="105" t="s">
        <v>703</v>
      </c>
      <c r="B548" s="98">
        <v>0</v>
      </c>
      <c r="C548" s="98">
        <v>63500</v>
      </c>
      <c r="D548" s="98">
        <v>63404</v>
      </c>
      <c r="E548" s="99"/>
      <c r="I548" s="134"/>
      <c r="J548" s="95"/>
    </row>
    <row r="549" spans="1:10" s="94" customFormat="1" ht="15.75" customHeight="1">
      <c r="A549" s="97" t="s">
        <v>439</v>
      </c>
      <c r="B549" s="98">
        <v>0</v>
      </c>
      <c r="C549" s="98">
        <v>80000</v>
      </c>
      <c r="D549" s="98">
        <v>0</v>
      </c>
      <c r="E549" s="99"/>
      <c r="I549" s="134"/>
      <c r="J549" s="95"/>
    </row>
    <row r="550" spans="1:10" s="94" customFormat="1" ht="15.75" customHeight="1">
      <c r="A550" s="97" t="s">
        <v>440</v>
      </c>
      <c r="B550" s="98">
        <v>677000</v>
      </c>
      <c r="C550" s="98">
        <v>677000</v>
      </c>
      <c r="D550" s="98">
        <v>577030.66</v>
      </c>
      <c r="E550" s="99"/>
      <c r="I550" s="134"/>
      <c r="J550" s="95"/>
    </row>
    <row r="551" spans="1:10" s="94" customFormat="1" ht="15.75" customHeight="1">
      <c r="A551" s="97" t="s">
        <v>441</v>
      </c>
      <c r="B551" s="98">
        <v>0</v>
      </c>
      <c r="C551" s="98">
        <v>0</v>
      </c>
      <c r="D551" s="98">
        <v>8397.4</v>
      </c>
      <c r="E551" s="99"/>
      <c r="I551" s="134"/>
      <c r="J551" s="95"/>
    </row>
    <row r="552" spans="1:10" s="94" customFormat="1" ht="15.75" customHeight="1">
      <c r="A552" s="97" t="s">
        <v>442</v>
      </c>
      <c r="B552" s="98">
        <v>0</v>
      </c>
      <c r="C552" s="98">
        <v>0</v>
      </c>
      <c r="D552" s="98">
        <v>5359.09</v>
      </c>
      <c r="E552" s="99"/>
      <c r="I552" s="134"/>
      <c r="J552" s="95"/>
    </row>
    <row r="553" spans="1:10" s="94" customFormat="1" ht="15.75" customHeight="1">
      <c r="A553" s="97" t="s">
        <v>443</v>
      </c>
      <c r="B553" s="98">
        <v>0</v>
      </c>
      <c r="C553" s="98">
        <v>0</v>
      </c>
      <c r="D553" s="98">
        <v>10657.58</v>
      </c>
      <c r="E553" s="99"/>
      <c r="I553" s="134"/>
      <c r="J553" s="95"/>
    </row>
    <row r="554" spans="1:10" s="94" customFormat="1" ht="15.75" customHeight="1" thickBot="1">
      <c r="A554" s="90" t="s">
        <v>444</v>
      </c>
      <c r="B554" s="91">
        <v>0</v>
      </c>
      <c r="C554" s="91">
        <v>0</v>
      </c>
      <c r="D554" s="91">
        <v>5555.85</v>
      </c>
      <c r="E554" s="93"/>
      <c r="I554" s="134"/>
      <c r="J554" s="95"/>
    </row>
    <row r="555" spans="1:9" ht="15.75" customHeight="1" thickBot="1">
      <c r="A555" s="101" t="s">
        <v>67</v>
      </c>
      <c r="B555" s="102">
        <f>SUM(B556:B560)</f>
        <v>1552000</v>
      </c>
      <c r="C555" s="102">
        <f>SUM(C556:C560)</f>
        <v>1529000</v>
      </c>
      <c r="D555" s="102">
        <f>SUM(D556:D560)</f>
        <v>1276910.15</v>
      </c>
      <c r="E555" s="87">
        <f>SUM(D555/C555*100)</f>
        <v>83.51276324395029</v>
      </c>
      <c r="F555" s="11">
        <f>SUM(B555)</f>
        <v>1552000</v>
      </c>
      <c r="G555" s="11">
        <f>SUM(C555)</f>
        <v>1529000</v>
      </c>
      <c r="H555" s="11">
        <f>SUM(D555)</f>
        <v>1276910.15</v>
      </c>
      <c r="I555" s="135"/>
    </row>
    <row r="556" spans="1:10" s="94" customFormat="1" ht="15.75" customHeight="1">
      <c r="A556" s="105" t="s">
        <v>445</v>
      </c>
      <c r="B556" s="92">
        <v>49000</v>
      </c>
      <c r="C556" s="92">
        <v>49000</v>
      </c>
      <c r="D556" s="92">
        <v>10781</v>
      </c>
      <c r="E556" s="99"/>
      <c r="I556" s="134"/>
      <c r="J556" s="95"/>
    </row>
    <row r="557" spans="1:10" s="94" customFormat="1" ht="15.75" customHeight="1">
      <c r="A557" s="97" t="s">
        <v>446</v>
      </c>
      <c r="B557" s="98">
        <v>51000</v>
      </c>
      <c r="C557" s="98">
        <v>51000</v>
      </c>
      <c r="D557" s="98">
        <v>49996</v>
      </c>
      <c r="E557" s="99"/>
      <c r="I557" s="134"/>
      <c r="J557" s="95"/>
    </row>
    <row r="558" spans="1:10" s="94" customFormat="1" ht="15.75" customHeight="1">
      <c r="A558" s="97" t="s">
        <v>440</v>
      </c>
      <c r="B558" s="98">
        <v>1452000</v>
      </c>
      <c r="C558" s="98">
        <v>1352000</v>
      </c>
      <c r="D558" s="98">
        <v>1033823.15</v>
      </c>
      <c r="E558" s="99"/>
      <c r="I558" s="134"/>
      <c r="J558" s="95"/>
    </row>
    <row r="559" spans="1:10" s="94" customFormat="1" ht="15.75" customHeight="1">
      <c r="A559" s="97" t="s">
        <v>443</v>
      </c>
      <c r="B559" s="98">
        <v>0</v>
      </c>
      <c r="C559" s="98">
        <v>0</v>
      </c>
      <c r="D559" s="98">
        <v>105475</v>
      </c>
      <c r="E559" s="99"/>
      <c r="I559" s="134"/>
      <c r="J559" s="95"/>
    </row>
    <row r="560" spans="1:10" s="94" customFormat="1" ht="15.75" customHeight="1" thickBot="1">
      <c r="A560" s="90" t="s">
        <v>447</v>
      </c>
      <c r="B560" s="91">
        <v>0</v>
      </c>
      <c r="C560" s="91">
        <v>77000</v>
      </c>
      <c r="D560" s="91">
        <v>76835</v>
      </c>
      <c r="E560" s="93"/>
      <c r="I560" s="134"/>
      <c r="J560" s="95"/>
    </row>
    <row r="561" spans="1:9" ht="15.75" customHeight="1" thickBot="1">
      <c r="A561" s="101" t="s">
        <v>164</v>
      </c>
      <c r="B561" s="102">
        <f>SUM(B562:B563)</f>
        <v>0</v>
      </c>
      <c r="C561" s="102">
        <f>SUM(C562:C563)</f>
        <v>339000</v>
      </c>
      <c r="D561" s="102">
        <f>SUM(D562:D563)</f>
        <v>288827</v>
      </c>
      <c r="E561" s="87">
        <f>SUM(D561/C561*100)</f>
        <v>85.19970501474926</v>
      </c>
      <c r="F561" s="11">
        <f>SUM(B561)</f>
        <v>0</v>
      </c>
      <c r="G561" s="11">
        <f>SUM(C561)</f>
        <v>339000</v>
      </c>
      <c r="H561" s="11">
        <f>SUM(D561)</f>
        <v>288827</v>
      </c>
      <c r="I561" s="135"/>
    </row>
    <row r="562" spans="1:10" s="94" customFormat="1" ht="15.75" customHeight="1">
      <c r="A562" s="105" t="s">
        <v>448</v>
      </c>
      <c r="B562" s="92">
        <v>0</v>
      </c>
      <c r="C562" s="92">
        <v>182000</v>
      </c>
      <c r="D562" s="92">
        <v>157300</v>
      </c>
      <c r="E562" s="99"/>
      <c r="I562" s="134"/>
      <c r="J562" s="95"/>
    </row>
    <row r="563" spans="1:10" s="94" customFormat="1" ht="15.75" customHeight="1" thickBot="1">
      <c r="A563" s="90" t="s">
        <v>449</v>
      </c>
      <c r="B563" s="91">
        <v>0</v>
      </c>
      <c r="C563" s="91">
        <v>157000</v>
      </c>
      <c r="D563" s="91">
        <v>131527</v>
      </c>
      <c r="E563" s="93"/>
      <c r="I563" s="134"/>
      <c r="J563" s="95"/>
    </row>
    <row r="564" spans="1:9" ht="15.75" customHeight="1" thickBot="1">
      <c r="A564" s="101" t="s">
        <v>68</v>
      </c>
      <c r="B564" s="102">
        <f>SUM(B565:B598)</f>
        <v>3582000</v>
      </c>
      <c r="C564" s="102">
        <f>SUM(C565:C598)</f>
        <v>7975000</v>
      </c>
      <c r="D564" s="102">
        <f>SUM(D565:D598)</f>
        <v>5627940.37</v>
      </c>
      <c r="E564" s="87">
        <f>SUM(D564/C564*100)</f>
        <v>70.56978520376175</v>
      </c>
      <c r="F564" s="11">
        <f>SUM(B564)</f>
        <v>3582000</v>
      </c>
      <c r="G564" s="11">
        <f>SUM(C564)</f>
        <v>7975000</v>
      </c>
      <c r="H564" s="11">
        <f>SUM(D564)</f>
        <v>5627940.37</v>
      </c>
      <c r="I564" s="135"/>
    </row>
    <row r="565" spans="1:10" s="94" customFormat="1" ht="15.75" customHeight="1">
      <c r="A565" s="105" t="s">
        <v>450</v>
      </c>
      <c r="B565" s="92">
        <v>40000</v>
      </c>
      <c r="C565" s="92">
        <v>40000</v>
      </c>
      <c r="D565" s="92">
        <v>50453</v>
      </c>
      <c r="E565" s="99"/>
      <c r="I565" s="134"/>
      <c r="J565" s="95"/>
    </row>
    <row r="566" spans="1:10" s="94" customFormat="1" ht="15.75" customHeight="1">
      <c r="A566" s="97" t="s">
        <v>451</v>
      </c>
      <c r="B566" s="98">
        <v>15000</v>
      </c>
      <c r="C566" s="98">
        <v>15000</v>
      </c>
      <c r="D566" s="98">
        <v>0</v>
      </c>
      <c r="E566" s="99"/>
      <c r="I566" s="134"/>
      <c r="J566" s="95"/>
    </row>
    <row r="567" spans="1:10" s="94" customFormat="1" ht="15.75" customHeight="1">
      <c r="A567" s="97" t="s">
        <v>452</v>
      </c>
      <c r="B567" s="98">
        <v>60000</v>
      </c>
      <c r="C567" s="98">
        <v>60000</v>
      </c>
      <c r="D567" s="98">
        <v>60144</v>
      </c>
      <c r="E567" s="99"/>
      <c r="I567" s="134"/>
      <c r="J567" s="95"/>
    </row>
    <row r="568" spans="1:10" s="94" customFormat="1" ht="15.75" customHeight="1">
      <c r="A568" s="97" t="s">
        <v>453</v>
      </c>
      <c r="B568" s="98">
        <v>0</v>
      </c>
      <c r="C568" s="98">
        <v>0</v>
      </c>
      <c r="D568" s="98">
        <v>5973</v>
      </c>
      <c r="E568" s="99"/>
      <c r="I568" s="134"/>
      <c r="J568" s="95"/>
    </row>
    <row r="569" spans="1:10" s="94" customFormat="1" ht="15.75" customHeight="1">
      <c r="A569" s="97" t="s">
        <v>704</v>
      </c>
      <c r="B569" s="98">
        <v>0</v>
      </c>
      <c r="C569" s="98">
        <v>0</v>
      </c>
      <c r="D569" s="98">
        <v>9498.5</v>
      </c>
      <c r="E569" s="99"/>
      <c r="I569" s="134"/>
      <c r="J569" s="95"/>
    </row>
    <row r="570" spans="1:10" s="94" customFormat="1" ht="15.75" customHeight="1">
      <c r="A570" s="97" t="s">
        <v>454</v>
      </c>
      <c r="B570" s="98">
        <v>182000</v>
      </c>
      <c r="C570" s="98">
        <v>182000</v>
      </c>
      <c r="D570" s="98"/>
      <c r="E570" s="99"/>
      <c r="I570" s="134"/>
      <c r="J570" s="95"/>
    </row>
    <row r="571" spans="1:10" s="94" customFormat="1" ht="15.75" customHeight="1">
      <c r="A571" s="97" t="s">
        <v>455</v>
      </c>
      <c r="B571" s="98"/>
      <c r="C571" s="98"/>
      <c r="D571" s="98">
        <v>11750</v>
      </c>
      <c r="E571" s="99"/>
      <c r="I571" s="134"/>
      <c r="J571" s="95"/>
    </row>
    <row r="572" spans="1:10" s="94" customFormat="1" ht="15.75" customHeight="1">
      <c r="A572" s="97" t="s">
        <v>456</v>
      </c>
      <c r="B572" s="98"/>
      <c r="C572" s="98"/>
      <c r="D572" s="98">
        <v>26150</v>
      </c>
      <c r="E572" s="99"/>
      <c r="I572" s="134"/>
      <c r="J572" s="95"/>
    </row>
    <row r="573" spans="1:10" s="94" customFormat="1" ht="15.75" customHeight="1">
      <c r="A573" s="97" t="s">
        <v>457</v>
      </c>
      <c r="B573" s="98"/>
      <c r="C573" s="98"/>
      <c r="D573" s="98">
        <v>1250</v>
      </c>
      <c r="E573" s="99"/>
      <c r="I573" s="134"/>
      <c r="J573" s="95"/>
    </row>
    <row r="574" spans="1:10" s="94" customFormat="1" ht="15.75" customHeight="1">
      <c r="A574" s="97" t="s">
        <v>458</v>
      </c>
      <c r="B574" s="98"/>
      <c r="C574" s="98"/>
      <c r="D574" s="98">
        <v>22182.5</v>
      </c>
      <c r="E574" s="99"/>
      <c r="I574" s="134"/>
      <c r="J574" s="95"/>
    </row>
    <row r="575" spans="1:10" s="94" customFormat="1" ht="15.75" customHeight="1">
      <c r="A575" s="97" t="s">
        <v>705</v>
      </c>
      <c r="B575" s="98"/>
      <c r="C575" s="98"/>
      <c r="D575" s="98">
        <v>82243</v>
      </c>
      <c r="E575" s="99"/>
      <c r="I575" s="134"/>
      <c r="J575" s="95"/>
    </row>
    <row r="576" spans="1:10" s="94" customFormat="1" ht="15.75" customHeight="1">
      <c r="A576" s="97" t="s">
        <v>459</v>
      </c>
      <c r="B576" s="98">
        <v>188000</v>
      </c>
      <c r="C576" s="98">
        <v>188000</v>
      </c>
      <c r="D576" s="98">
        <v>188000</v>
      </c>
      <c r="E576" s="99"/>
      <c r="I576" s="134"/>
      <c r="J576" s="95"/>
    </row>
    <row r="577" spans="1:10" s="94" customFormat="1" ht="15.75" customHeight="1">
      <c r="A577" s="97" t="s">
        <v>460</v>
      </c>
      <c r="B577" s="98">
        <v>1474000</v>
      </c>
      <c r="C577" s="98">
        <v>1474000</v>
      </c>
      <c r="D577" s="98">
        <v>0</v>
      </c>
      <c r="E577" s="99"/>
      <c r="I577" s="134"/>
      <c r="J577" s="95"/>
    </row>
    <row r="578" spans="1:10" s="94" customFormat="1" ht="15.75" customHeight="1">
      <c r="A578" s="97" t="s">
        <v>461</v>
      </c>
      <c r="B578" s="98">
        <v>0</v>
      </c>
      <c r="C578" s="98">
        <v>219000</v>
      </c>
      <c r="D578" s="98">
        <v>218112</v>
      </c>
      <c r="E578" s="99"/>
      <c r="I578" s="134"/>
      <c r="J578" s="95"/>
    </row>
    <row r="579" spans="1:10" s="94" customFormat="1" ht="15.75" customHeight="1">
      <c r="A579" s="97" t="s">
        <v>462</v>
      </c>
      <c r="B579" s="98">
        <v>0</v>
      </c>
      <c r="C579" s="98">
        <v>39000</v>
      </c>
      <c r="D579" s="98">
        <v>38784</v>
      </c>
      <c r="E579" s="99"/>
      <c r="I579" s="134"/>
      <c r="J579" s="95"/>
    </row>
    <row r="580" spans="1:10" s="94" customFormat="1" ht="15.75" customHeight="1">
      <c r="A580" s="97" t="s">
        <v>463</v>
      </c>
      <c r="B580" s="98">
        <v>100000</v>
      </c>
      <c r="C580" s="98">
        <v>1800000</v>
      </c>
      <c r="D580" s="98">
        <v>1607720</v>
      </c>
      <c r="E580" s="99"/>
      <c r="I580" s="134"/>
      <c r="J580" s="95"/>
    </row>
    <row r="581" spans="1:10" s="94" customFormat="1" ht="15.75" customHeight="1">
      <c r="A581" s="97" t="s">
        <v>706</v>
      </c>
      <c r="B581" s="98">
        <v>0</v>
      </c>
      <c r="C581" s="98">
        <v>30000</v>
      </c>
      <c r="D581" s="98">
        <v>9014.5</v>
      </c>
      <c r="E581" s="99"/>
      <c r="I581" s="134"/>
      <c r="J581" s="95"/>
    </row>
    <row r="582" spans="1:10" s="94" customFormat="1" ht="15.75" customHeight="1">
      <c r="A582" s="97" t="s">
        <v>464</v>
      </c>
      <c r="B582" s="98">
        <v>0</v>
      </c>
      <c r="C582" s="98">
        <v>0</v>
      </c>
      <c r="D582" s="98">
        <v>5929</v>
      </c>
      <c r="E582" s="99"/>
      <c r="I582" s="134"/>
      <c r="J582" s="95"/>
    </row>
    <row r="583" spans="1:10" s="94" customFormat="1" ht="15.75" customHeight="1">
      <c r="A583" s="97" t="s">
        <v>707</v>
      </c>
      <c r="B583" s="98">
        <v>0</v>
      </c>
      <c r="C583" s="98">
        <v>1007000</v>
      </c>
      <c r="D583" s="98">
        <v>1016888</v>
      </c>
      <c r="E583" s="99"/>
      <c r="I583" s="134"/>
      <c r="J583" s="95"/>
    </row>
    <row r="584" spans="1:10" s="94" customFormat="1" ht="15.75" customHeight="1">
      <c r="A584" s="97" t="s">
        <v>465</v>
      </c>
      <c r="B584" s="98">
        <v>50000</v>
      </c>
      <c r="C584" s="98">
        <v>82000</v>
      </c>
      <c r="D584" s="98">
        <v>52273.71</v>
      </c>
      <c r="E584" s="99"/>
      <c r="I584" s="134"/>
      <c r="J584" s="95"/>
    </row>
    <row r="585" spans="1:10" s="94" customFormat="1" ht="15.75" customHeight="1">
      <c r="A585" s="97" t="s">
        <v>466</v>
      </c>
      <c r="B585" s="98">
        <v>50000</v>
      </c>
      <c r="C585" s="98">
        <v>50000</v>
      </c>
      <c r="D585" s="98">
        <v>26500</v>
      </c>
      <c r="E585" s="99"/>
      <c r="I585" s="134"/>
      <c r="J585" s="95"/>
    </row>
    <row r="586" spans="1:10" s="94" customFormat="1" ht="15.75" customHeight="1">
      <c r="A586" s="97" t="s">
        <v>467</v>
      </c>
      <c r="B586" s="98">
        <v>350000</v>
      </c>
      <c r="C586" s="98">
        <v>290000</v>
      </c>
      <c r="D586" s="98">
        <v>115267</v>
      </c>
      <c r="E586" s="99"/>
      <c r="I586" s="134"/>
      <c r="J586" s="95"/>
    </row>
    <row r="587" spans="1:10" s="94" customFormat="1" ht="15.75" customHeight="1">
      <c r="A587" s="97" t="s">
        <v>709</v>
      </c>
      <c r="B587" s="98">
        <v>0</v>
      </c>
      <c r="C587" s="98">
        <v>0</v>
      </c>
      <c r="D587" s="98">
        <v>6876</v>
      </c>
      <c r="E587" s="99"/>
      <c r="I587" s="134"/>
      <c r="J587" s="95"/>
    </row>
    <row r="588" spans="1:10" s="94" customFormat="1" ht="15.75" customHeight="1">
      <c r="A588" s="97" t="s">
        <v>710</v>
      </c>
      <c r="B588" s="98">
        <v>0</v>
      </c>
      <c r="C588" s="98">
        <v>0</v>
      </c>
      <c r="D588" s="98">
        <v>7950</v>
      </c>
      <c r="E588" s="99"/>
      <c r="I588" s="134"/>
      <c r="J588" s="95"/>
    </row>
    <row r="589" spans="1:10" s="94" customFormat="1" ht="15.75" customHeight="1">
      <c r="A589" s="97" t="s">
        <v>711</v>
      </c>
      <c r="B589" s="98">
        <v>0</v>
      </c>
      <c r="C589" s="98">
        <v>0</v>
      </c>
      <c r="D589" s="98">
        <v>70348</v>
      </c>
      <c r="E589" s="99"/>
      <c r="I589" s="134"/>
      <c r="J589" s="95"/>
    </row>
    <row r="590" spans="1:10" s="94" customFormat="1" ht="15.75" customHeight="1">
      <c r="A590" s="97" t="s">
        <v>468</v>
      </c>
      <c r="B590" s="98">
        <v>0</v>
      </c>
      <c r="C590" s="98">
        <v>0</v>
      </c>
      <c r="D590" s="98">
        <v>17000</v>
      </c>
      <c r="E590" s="99"/>
      <c r="I590" s="134"/>
      <c r="J590" s="95"/>
    </row>
    <row r="591" spans="1:10" s="94" customFormat="1" ht="15.75" customHeight="1">
      <c r="A591" s="97" t="s">
        <v>469</v>
      </c>
      <c r="B591" s="98">
        <v>500000</v>
      </c>
      <c r="C591" s="98">
        <v>500000</v>
      </c>
      <c r="D591" s="98">
        <v>126422</v>
      </c>
      <c r="E591" s="99"/>
      <c r="I591" s="134"/>
      <c r="J591" s="95"/>
    </row>
    <row r="592" spans="1:10" s="94" customFormat="1" ht="15.75" customHeight="1">
      <c r="A592" s="97" t="s">
        <v>470</v>
      </c>
      <c r="B592" s="98">
        <v>300000</v>
      </c>
      <c r="C592" s="98">
        <v>448000</v>
      </c>
      <c r="D592" s="98">
        <v>222532</v>
      </c>
      <c r="E592" s="99"/>
      <c r="I592" s="134"/>
      <c r="J592" s="95"/>
    </row>
    <row r="593" spans="1:10" s="94" customFormat="1" ht="15.75" customHeight="1">
      <c r="A593" s="106" t="s">
        <v>708</v>
      </c>
      <c r="B593" s="107">
        <v>0</v>
      </c>
      <c r="C593" s="107">
        <v>0</v>
      </c>
      <c r="D593" s="107">
        <v>225060</v>
      </c>
      <c r="E593" s="99"/>
      <c r="I593" s="134"/>
      <c r="J593" s="95"/>
    </row>
    <row r="594" spans="1:10" s="94" customFormat="1" ht="15.75" customHeight="1">
      <c r="A594" s="97" t="s">
        <v>471</v>
      </c>
      <c r="B594" s="98">
        <v>0</v>
      </c>
      <c r="C594" s="98">
        <v>1028000</v>
      </c>
      <c r="D594" s="98">
        <v>802407</v>
      </c>
      <c r="E594" s="99"/>
      <c r="I594" s="134"/>
      <c r="J594" s="95"/>
    </row>
    <row r="595" spans="1:10" s="94" customFormat="1" ht="15.75" customHeight="1">
      <c r="A595" s="97" t="s">
        <v>472</v>
      </c>
      <c r="B595" s="98">
        <v>0</v>
      </c>
      <c r="C595" s="98">
        <v>129000</v>
      </c>
      <c r="D595" s="98">
        <v>128460.86</v>
      </c>
      <c r="E595" s="99"/>
      <c r="I595" s="134"/>
      <c r="J595" s="95"/>
    </row>
    <row r="596" spans="1:10" s="94" customFormat="1" ht="15.75" customHeight="1">
      <c r="A596" s="97" t="s">
        <v>473</v>
      </c>
      <c r="B596" s="98">
        <v>0</v>
      </c>
      <c r="C596" s="98">
        <v>121000</v>
      </c>
      <c r="D596" s="98">
        <v>119440</v>
      </c>
      <c r="E596" s="99"/>
      <c r="I596" s="134"/>
      <c r="J596" s="95"/>
    </row>
    <row r="597" spans="1:10" s="94" customFormat="1" ht="15.75" customHeight="1">
      <c r="A597" s="97" t="s">
        <v>474</v>
      </c>
      <c r="B597" s="98">
        <v>0</v>
      </c>
      <c r="C597" s="98">
        <v>0</v>
      </c>
      <c r="D597" s="98">
        <v>97825</v>
      </c>
      <c r="E597" s="99"/>
      <c r="I597" s="134"/>
      <c r="J597" s="95"/>
    </row>
    <row r="598" spans="1:10" s="94" customFormat="1" ht="15.75" customHeight="1" thickBot="1">
      <c r="A598" s="97" t="s">
        <v>440</v>
      </c>
      <c r="B598" s="98">
        <v>273000</v>
      </c>
      <c r="C598" s="98">
        <v>273000</v>
      </c>
      <c r="D598" s="98">
        <v>255487.3</v>
      </c>
      <c r="E598" s="100"/>
      <c r="I598" s="134"/>
      <c r="J598" s="95"/>
    </row>
    <row r="599" spans="1:9" ht="15.75" customHeight="1" thickBot="1">
      <c r="A599" s="101" t="s">
        <v>69</v>
      </c>
      <c r="B599" s="102">
        <f>SUM(B600:B606)</f>
        <v>6820000</v>
      </c>
      <c r="C599" s="102">
        <f>SUM(C600:C606)</f>
        <v>11862000</v>
      </c>
      <c r="D599" s="102">
        <f>SUM(D600:D606)</f>
        <v>10139276.31</v>
      </c>
      <c r="E599" s="87">
        <f>SUM(D599/C599*100)</f>
        <v>85.47695422357107</v>
      </c>
      <c r="F599" s="11">
        <f>SUM(B599)</f>
        <v>6820000</v>
      </c>
      <c r="G599" s="11">
        <f>SUM(C599)</f>
        <v>11862000</v>
      </c>
      <c r="H599" s="11">
        <f>SUM(D599)</f>
        <v>10139276.31</v>
      </c>
      <c r="I599" s="135"/>
    </row>
    <row r="600" spans="1:10" s="94" customFormat="1" ht="15.75" customHeight="1">
      <c r="A600" s="130" t="s">
        <v>475</v>
      </c>
      <c r="B600" s="92">
        <v>235000</v>
      </c>
      <c r="C600" s="92">
        <v>235000</v>
      </c>
      <c r="D600" s="92">
        <v>217983</v>
      </c>
      <c r="E600" s="92"/>
      <c r="I600" s="134"/>
      <c r="J600" s="95"/>
    </row>
    <row r="601" spans="1:10" s="94" customFormat="1" ht="15.75" customHeight="1">
      <c r="A601" s="123" t="s">
        <v>712</v>
      </c>
      <c r="B601" s="98">
        <v>0</v>
      </c>
      <c r="C601" s="98">
        <v>4962000</v>
      </c>
      <c r="D601" s="98">
        <v>3305327.12</v>
      </c>
      <c r="E601" s="98"/>
      <c r="I601" s="134"/>
      <c r="J601" s="95"/>
    </row>
    <row r="602" spans="1:10" s="94" customFormat="1" ht="15.75" customHeight="1">
      <c r="A602" s="123" t="s">
        <v>440</v>
      </c>
      <c r="B602" s="98">
        <v>6585000</v>
      </c>
      <c r="C602" s="98">
        <v>6665000</v>
      </c>
      <c r="D602" s="98">
        <v>5383371.48</v>
      </c>
      <c r="E602" s="98"/>
      <c r="I602" s="134"/>
      <c r="J602" s="95"/>
    </row>
    <row r="603" spans="1:10" s="94" customFormat="1" ht="15.75" customHeight="1">
      <c r="A603" s="123" t="s">
        <v>441</v>
      </c>
      <c r="B603" s="98">
        <v>0</v>
      </c>
      <c r="C603" s="98">
        <v>0</v>
      </c>
      <c r="D603" s="98">
        <v>221575.04</v>
      </c>
      <c r="E603" s="98"/>
      <c r="I603" s="134"/>
      <c r="J603" s="95"/>
    </row>
    <row r="604" spans="1:10" s="94" customFormat="1" ht="15.75" customHeight="1">
      <c r="A604" s="123" t="s">
        <v>442</v>
      </c>
      <c r="B604" s="98">
        <v>0</v>
      </c>
      <c r="C604" s="98">
        <v>0</v>
      </c>
      <c r="D604" s="98">
        <v>289314.56</v>
      </c>
      <c r="E604" s="98"/>
      <c r="I604" s="134"/>
      <c r="J604" s="95"/>
    </row>
    <row r="605" spans="1:10" s="94" customFormat="1" ht="15.75" customHeight="1">
      <c r="A605" s="123" t="s">
        <v>443</v>
      </c>
      <c r="B605" s="98">
        <v>0</v>
      </c>
      <c r="C605" s="98">
        <v>0</v>
      </c>
      <c r="D605" s="98">
        <v>525486.46</v>
      </c>
      <c r="E605" s="98"/>
      <c r="I605" s="134"/>
      <c r="J605" s="95"/>
    </row>
    <row r="606" spans="1:10" s="94" customFormat="1" ht="15.75" customHeight="1" thickBot="1">
      <c r="A606" s="124" t="s">
        <v>444</v>
      </c>
      <c r="B606" s="91">
        <v>0</v>
      </c>
      <c r="C606" s="91">
        <v>0</v>
      </c>
      <c r="D606" s="91">
        <v>196218.65</v>
      </c>
      <c r="E606" s="91"/>
      <c r="I606" s="134"/>
      <c r="J606" s="95"/>
    </row>
    <row r="607" spans="1:9" ht="15.75" customHeight="1" thickBot="1">
      <c r="A607" s="101" t="s">
        <v>107</v>
      </c>
      <c r="B607" s="102">
        <f>SUM(B608:B614)</f>
        <v>900000</v>
      </c>
      <c r="C607" s="102">
        <f>SUM(C608:C614)</f>
        <v>6001000</v>
      </c>
      <c r="D607" s="102">
        <f>SUM(D608:D614)</f>
        <v>3236595.09</v>
      </c>
      <c r="E607" s="87">
        <f>SUM(D607/C607*100)</f>
        <v>53.93426245625729</v>
      </c>
      <c r="F607" s="11">
        <f>SUM(B607)</f>
        <v>900000</v>
      </c>
      <c r="G607" s="11">
        <f>SUM(C607)</f>
        <v>6001000</v>
      </c>
      <c r="H607" s="11">
        <f>SUM(D607)</f>
        <v>3236595.09</v>
      </c>
      <c r="I607" s="135"/>
    </row>
    <row r="608" spans="1:10" s="94" customFormat="1" ht="15.75" customHeight="1">
      <c r="A608" s="105" t="s">
        <v>476</v>
      </c>
      <c r="B608" s="92">
        <v>0</v>
      </c>
      <c r="C608" s="92">
        <v>25000</v>
      </c>
      <c r="D608" s="92">
        <v>0</v>
      </c>
      <c r="E608" s="99"/>
      <c r="I608" s="134"/>
      <c r="J608" s="95"/>
    </row>
    <row r="609" spans="1:10" s="94" customFormat="1" ht="15.75" customHeight="1">
      <c r="A609" s="105" t="s">
        <v>714</v>
      </c>
      <c r="B609" s="92">
        <v>400000</v>
      </c>
      <c r="C609" s="92">
        <v>400000</v>
      </c>
      <c r="D609" s="92">
        <v>0</v>
      </c>
      <c r="E609" s="99"/>
      <c r="I609" s="134"/>
      <c r="J609" s="95"/>
    </row>
    <row r="610" spans="1:10" s="94" customFormat="1" ht="15.75" customHeight="1">
      <c r="A610" s="105" t="s">
        <v>713</v>
      </c>
      <c r="B610" s="92">
        <v>0</v>
      </c>
      <c r="C610" s="92">
        <v>4303000</v>
      </c>
      <c r="D610" s="92">
        <v>2755026</v>
      </c>
      <c r="E610" s="99"/>
      <c r="I610" s="134"/>
      <c r="J610" s="95"/>
    </row>
    <row r="611" spans="1:10" s="94" customFormat="1" ht="15.75" customHeight="1">
      <c r="A611" s="105" t="s">
        <v>477</v>
      </c>
      <c r="B611" s="92">
        <v>200000</v>
      </c>
      <c r="C611" s="92">
        <v>200000</v>
      </c>
      <c r="D611" s="92">
        <v>180616</v>
      </c>
      <c r="E611" s="99"/>
      <c r="I611" s="134"/>
      <c r="J611" s="95"/>
    </row>
    <row r="612" spans="1:10" s="94" customFormat="1" ht="15.75" customHeight="1">
      <c r="A612" s="105" t="s">
        <v>478</v>
      </c>
      <c r="B612" s="92">
        <v>100000</v>
      </c>
      <c r="C612" s="92">
        <v>100000</v>
      </c>
      <c r="D612" s="92">
        <v>0</v>
      </c>
      <c r="E612" s="99"/>
      <c r="I612" s="134"/>
      <c r="J612" s="95"/>
    </row>
    <row r="613" spans="1:10" s="94" customFormat="1" ht="15.75" customHeight="1">
      <c r="A613" s="105" t="s">
        <v>479</v>
      </c>
      <c r="B613" s="92">
        <v>200000</v>
      </c>
      <c r="C613" s="92">
        <v>200000</v>
      </c>
      <c r="D613" s="92">
        <v>300953.09</v>
      </c>
      <c r="E613" s="99"/>
      <c r="I613" s="134"/>
      <c r="J613" s="95"/>
    </row>
    <row r="614" spans="1:10" s="94" customFormat="1" ht="15.75" customHeight="1" thickBot="1">
      <c r="A614" s="106" t="s">
        <v>480</v>
      </c>
      <c r="B614" s="107">
        <v>0</v>
      </c>
      <c r="C614" s="107">
        <v>773000</v>
      </c>
      <c r="D614" s="107">
        <v>0</v>
      </c>
      <c r="E614" s="93"/>
      <c r="I614" s="134"/>
      <c r="J614" s="95"/>
    </row>
    <row r="615" spans="1:9" ht="15.75" customHeight="1" thickBot="1">
      <c r="A615" s="101" t="s">
        <v>42</v>
      </c>
      <c r="B615" s="102">
        <f>SUM(B616:B620)</f>
        <v>3522000</v>
      </c>
      <c r="C615" s="102">
        <f>SUM(C616:C620)</f>
        <v>3822000</v>
      </c>
      <c r="D615" s="102">
        <f>SUM(D616:D620)</f>
        <v>3777351.0900000003</v>
      </c>
      <c r="E615" s="87">
        <f>SUM(D615/C615*100)</f>
        <v>98.83179199372057</v>
      </c>
      <c r="F615" s="11">
        <f>SUM(B615)</f>
        <v>3522000</v>
      </c>
      <c r="G615" s="11">
        <f>SUM(C615)</f>
        <v>3822000</v>
      </c>
      <c r="H615" s="11">
        <f>SUM(D615)</f>
        <v>3777351.0900000003</v>
      </c>
      <c r="I615" s="135"/>
    </row>
    <row r="616" spans="1:10" s="94" customFormat="1" ht="15.75" customHeight="1">
      <c r="A616" s="105" t="s">
        <v>481</v>
      </c>
      <c r="B616" s="92">
        <v>3522000</v>
      </c>
      <c r="C616" s="92">
        <v>3822000</v>
      </c>
      <c r="D616" s="92">
        <v>3422518.93</v>
      </c>
      <c r="E616" s="99"/>
      <c r="I616" s="134"/>
      <c r="J616" s="95"/>
    </row>
    <row r="617" spans="1:10" s="94" customFormat="1" ht="15.75" customHeight="1">
      <c r="A617" s="97" t="s">
        <v>482</v>
      </c>
      <c r="B617" s="98">
        <v>0</v>
      </c>
      <c r="C617" s="98">
        <v>0</v>
      </c>
      <c r="D617" s="98">
        <v>69035.85</v>
      </c>
      <c r="E617" s="99"/>
      <c r="I617" s="134"/>
      <c r="J617" s="95"/>
    </row>
    <row r="618" spans="1:10" s="94" customFormat="1" ht="15.75" customHeight="1">
      <c r="A618" s="97" t="s">
        <v>483</v>
      </c>
      <c r="B618" s="98">
        <v>0</v>
      </c>
      <c r="C618" s="98">
        <v>0</v>
      </c>
      <c r="D618" s="98">
        <v>80750.95</v>
      </c>
      <c r="E618" s="99"/>
      <c r="I618" s="134"/>
      <c r="J618" s="95"/>
    </row>
    <row r="619" spans="1:10" s="94" customFormat="1" ht="15.75" customHeight="1">
      <c r="A619" s="97" t="s">
        <v>484</v>
      </c>
      <c r="B619" s="98">
        <v>0</v>
      </c>
      <c r="C619" s="98">
        <v>0</v>
      </c>
      <c r="D619" s="98">
        <v>138459.11</v>
      </c>
      <c r="E619" s="99"/>
      <c r="I619" s="134"/>
      <c r="J619" s="95"/>
    </row>
    <row r="620" spans="1:10" s="94" customFormat="1" ht="15.75" customHeight="1" thickBot="1">
      <c r="A620" s="90" t="s">
        <v>485</v>
      </c>
      <c r="B620" s="91">
        <v>0</v>
      </c>
      <c r="C620" s="91">
        <v>0</v>
      </c>
      <c r="D620" s="91">
        <v>66586.25</v>
      </c>
      <c r="E620" s="93"/>
      <c r="I620" s="134"/>
      <c r="J620" s="95"/>
    </row>
    <row r="621" spans="1:9" ht="15.75" customHeight="1" thickBot="1">
      <c r="A621" s="101" t="s">
        <v>126</v>
      </c>
      <c r="B621" s="102">
        <f>SUM(B622)</f>
        <v>60000</v>
      </c>
      <c r="C621" s="102">
        <f>SUM(C622)</f>
        <v>60000</v>
      </c>
      <c r="D621" s="102">
        <f>SUM(D622)</f>
        <v>0</v>
      </c>
      <c r="E621" s="87">
        <v>0</v>
      </c>
      <c r="F621" s="11">
        <f>SUM(B621)</f>
        <v>60000</v>
      </c>
      <c r="G621" s="11">
        <f>SUM(C621)</f>
        <v>60000</v>
      </c>
      <c r="H621" s="11">
        <f>SUM(D621)</f>
        <v>0</v>
      </c>
      <c r="I621" s="135"/>
    </row>
    <row r="622" spans="1:10" s="94" customFormat="1" ht="15.75" customHeight="1" thickBot="1">
      <c r="A622" s="106" t="s">
        <v>486</v>
      </c>
      <c r="B622" s="107">
        <v>60000</v>
      </c>
      <c r="C622" s="107">
        <v>60000</v>
      </c>
      <c r="D622" s="107">
        <v>0</v>
      </c>
      <c r="E622" s="93"/>
      <c r="I622" s="134"/>
      <c r="J622" s="95"/>
    </row>
    <row r="623" spans="1:9" ht="15.75" customHeight="1" thickBot="1">
      <c r="A623" s="101" t="s">
        <v>70</v>
      </c>
      <c r="B623" s="102">
        <f>SUM(B624:B625)</f>
        <v>190000</v>
      </c>
      <c r="C623" s="102">
        <f>SUM(C624:C625)</f>
        <v>190000</v>
      </c>
      <c r="D623" s="102">
        <f>SUM(D624:D625)</f>
        <v>160000</v>
      </c>
      <c r="E623" s="87">
        <f>SUM(D623/C623*100)</f>
        <v>84.21052631578947</v>
      </c>
      <c r="F623" s="11">
        <f>SUM(B623)</f>
        <v>190000</v>
      </c>
      <c r="G623" s="11">
        <f>SUM(C623)</f>
        <v>190000</v>
      </c>
      <c r="H623" s="11">
        <f>SUM(D623)</f>
        <v>160000</v>
      </c>
      <c r="I623" s="135"/>
    </row>
    <row r="624" spans="1:10" s="94" customFormat="1" ht="15.75" customHeight="1">
      <c r="A624" s="105" t="s">
        <v>487</v>
      </c>
      <c r="B624" s="92">
        <v>30000</v>
      </c>
      <c r="C624" s="92">
        <v>30000</v>
      </c>
      <c r="D624" s="92">
        <v>0</v>
      </c>
      <c r="E624" s="99"/>
      <c r="I624" s="134"/>
      <c r="J624" s="95"/>
    </row>
    <row r="625" spans="1:10" s="94" customFormat="1" ht="15.75" customHeight="1" thickBot="1">
      <c r="A625" s="90" t="s">
        <v>488</v>
      </c>
      <c r="B625" s="91">
        <v>160000</v>
      </c>
      <c r="C625" s="91">
        <v>160000</v>
      </c>
      <c r="D625" s="91">
        <v>160000</v>
      </c>
      <c r="E625" s="93"/>
      <c r="I625" s="134"/>
      <c r="J625" s="95"/>
    </row>
    <row r="626" spans="1:9" ht="15.75" customHeight="1" thickBot="1">
      <c r="A626" s="101" t="s">
        <v>71</v>
      </c>
      <c r="B626" s="102">
        <f>SUM(B627)</f>
        <v>10000</v>
      </c>
      <c r="C626" s="102">
        <f>SUM(C627)</f>
        <v>10000</v>
      </c>
      <c r="D626" s="102">
        <f>SUM(D627)</f>
        <v>0</v>
      </c>
      <c r="E626" s="87">
        <f>SUM(D626/C626*100)</f>
        <v>0</v>
      </c>
      <c r="F626" s="11">
        <f>SUM(B626)</f>
        <v>10000</v>
      </c>
      <c r="G626" s="11">
        <f>SUM(C626)</f>
        <v>10000</v>
      </c>
      <c r="H626" s="11">
        <f>SUM(D626)</f>
        <v>0</v>
      </c>
      <c r="I626" s="135"/>
    </row>
    <row r="627" spans="1:10" s="94" customFormat="1" ht="15.75" customHeight="1" thickBot="1">
      <c r="A627" s="106" t="s">
        <v>489</v>
      </c>
      <c r="B627" s="107">
        <v>10000</v>
      </c>
      <c r="C627" s="107">
        <v>10000</v>
      </c>
      <c r="D627" s="107">
        <v>0</v>
      </c>
      <c r="E627" s="93"/>
      <c r="I627" s="134"/>
      <c r="J627" s="95"/>
    </row>
    <row r="628" spans="1:9" ht="15.75" customHeight="1" thickBot="1">
      <c r="A628" s="101" t="s">
        <v>72</v>
      </c>
      <c r="B628" s="102">
        <f>SUM(B629)</f>
        <v>10000</v>
      </c>
      <c r="C628" s="102">
        <f>SUM(C629)</f>
        <v>10000</v>
      </c>
      <c r="D628" s="102">
        <f>SUM(D629)</f>
        <v>0</v>
      </c>
      <c r="E628" s="87">
        <f>SUM(D628/C628*100)</f>
        <v>0</v>
      </c>
      <c r="F628" s="11">
        <f>SUM(B628)</f>
        <v>10000</v>
      </c>
      <c r="G628" s="11">
        <f>SUM(C628)</f>
        <v>10000</v>
      </c>
      <c r="H628" s="11">
        <f>SUM(D628)</f>
        <v>0</v>
      </c>
      <c r="I628" s="135"/>
    </row>
    <row r="629" spans="1:10" s="94" customFormat="1" ht="15.75" customHeight="1" thickBot="1">
      <c r="A629" s="106" t="s">
        <v>490</v>
      </c>
      <c r="B629" s="107">
        <v>10000</v>
      </c>
      <c r="C629" s="107">
        <v>10000</v>
      </c>
      <c r="D629" s="107">
        <v>0</v>
      </c>
      <c r="E629" s="93"/>
      <c r="I629" s="134"/>
      <c r="J629" s="95"/>
    </row>
    <row r="630" spans="1:9" ht="15.75" customHeight="1" thickBot="1">
      <c r="A630" s="101" t="s">
        <v>73</v>
      </c>
      <c r="B630" s="102">
        <f>SUM(B631:B645)</f>
        <v>7546000</v>
      </c>
      <c r="C630" s="102">
        <f>SUM(C631:C645)</f>
        <v>9442215</v>
      </c>
      <c r="D630" s="102">
        <f>SUM(D631:D645)</f>
        <v>6918932.119999999</v>
      </c>
      <c r="E630" s="87">
        <f>SUM(D630/C630*100)</f>
        <v>73.27657885358467</v>
      </c>
      <c r="F630" s="11">
        <f>SUM(B630)</f>
        <v>7546000</v>
      </c>
      <c r="G630" s="11">
        <f>SUM(C630)</f>
        <v>9442215</v>
      </c>
      <c r="H630" s="11">
        <f>SUM(D630)</f>
        <v>6918932.119999999</v>
      </c>
      <c r="I630" s="135"/>
    </row>
    <row r="631" spans="1:10" s="94" customFormat="1" ht="15.75" customHeight="1">
      <c r="A631" s="105" t="s">
        <v>491</v>
      </c>
      <c r="B631" s="92">
        <v>0</v>
      </c>
      <c r="C631" s="92">
        <v>141000</v>
      </c>
      <c r="D631" s="92">
        <v>140800</v>
      </c>
      <c r="E631" s="99"/>
      <c r="I631" s="134"/>
      <c r="J631" s="95"/>
    </row>
    <row r="632" spans="1:10" s="94" customFormat="1" ht="15.75" customHeight="1">
      <c r="A632" s="97" t="s">
        <v>716</v>
      </c>
      <c r="B632" s="98">
        <v>0</v>
      </c>
      <c r="C632" s="98">
        <v>57000</v>
      </c>
      <c r="D632" s="98">
        <v>56991</v>
      </c>
      <c r="E632" s="99"/>
      <c r="I632" s="134"/>
      <c r="J632" s="95"/>
    </row>
    <row r="633" spans="1:10" s="94" customFormat="1" ht="15.75" customHeight="1">
      <c r="A633" s="97" t="s">
        <v>715</v>
      </c>
      <c r="B633" s="98">
        <v>0</v>
      </c>
      <c r="C633" s="98">
        <v>23000</v>
      </c>
      <c r="D633" s="98">
        <v>22990</v>
      </c>
      <c r="E633" s="99"/>
      <c r="I633" s="134"/>
      <c r="J633" s="95"/>
    </row>
    <row r="634" spans="1:10" s="94" customFormat="1" ht="15.75" customHeight="1">
      <c r="A634" s="97" t="s">
        <v>717</v>
      </c>
      <c r="B634" s="98">
        <v>0</v>
      </c>
      <c r="C634" s="98">
        <v>18000</v>
      </c>
      <c r="D634" s="98">
        <v>17545</v>
      </c>
      <c r="E634" s="99"/>
      <c r="I634" s="134"/>
      <c r="J634" s="95"/>
    </row>
    <row r="635" spans="1:10" s="94" customFormat="1" ht="15.75" customHeight="1">
      <c r="A635" s="97" t="s">
        <v>494</v>
      </c>
      <c r="B635" s="98">
        <v>500000</v>
      </c>
      <c r="C635" s="98">
        <v>798215</v>
      </c>
      <c r="D635" s="98">
        <v>832808.59</v>
      </c>
      <c r="E635" s="99"/>
      <c r="I635" s="134"/>
      <c r="J635" s="95"/>
    </row>
    <row r="636" spans="1:10" s="94" customFormat="1" ht="15.75" customHeight="1">
      <c r="A636" s="97" t="s">
        <v>495</v>
      </c>
      <c r="B636" s="98">
        <v>0</v>
      </c>
      <c r="C636" s="98">
        <v>50000</v>
      </c>
      <c r="D636" s="98">
        <v>25000</v>
      </c>
      <c r="E636" s="99"/>
      <c r="I636" s="134"/>
      <c r="J636" s="95"/>
    </row>
    <row r="637" spans="1:10" s="94" customFormat="1" ht="15.75" customHeight="1">
      <c r="A637" s="97" t="s">
        <v>496</v>
      </c>
      <c r="B637" s="98">
        <v>0</v>
      </c>
      <c r="C637" s="98">
        <v>330000</v>
      </c>
      <c r="D637" s="98">
        <v>169589</v>
      </c>
      <c r="E637" s="99"/>
      <c r="I637" s="134"/>
      <c r="J637" s="95"/>
    </row>
    <row r="638" spans="1:10" s="94" customFormat="1" ht="15.75" customHeight="1">
      <c r="A638" s="97" t="s">
        <v>497</v>
      </c>
      <c r="B638" s="98">
        <v>0</v>
      </c>
      <c r="C638" s="98">
        <v>230000</v>
      </c>
      <c r="D638" s="98">
        <v>125311</v>
      </c>
      <c r="E638" s="99"/>
      <c r="I638" s="134"/>
      <c r="J638" s="95"/>
    </row>
    <row r="639" spans="1:10" s="94" customFormat="1" ht="15.75" customHeight="1">
      <c r="A639" s="97" t="s">
        <v>498</v>
      </c>
      <c r="B639" s="98">
        <v>0</v>
      </c>
      <c r="C639" s="98">
        <v>169000</v>
      </c>
      <c r="D639" s="98">
        <v>153871.8</v>
      </c>
      <c r="E639" s="99"/>
      <c r="I639" s="134"/>
      <c r="J639" s="95"/>
    </row>
    <row r="640" spans="1:10" s="94" customFormat="1" ht="15.75" customHeight="1">
      <c r="A640" s="97" t="s">
        <v>499</v>
      </c>
      <c r="B640" s="98">
        <v>0</v>
      </c>
      <c r="C640" s="98">
        <v>543400</v>
      </c>
      <c r="D640" s="98">
        <v>447678.68</v>
      </c>
      <c r="E640" s="99"/>
      <c r="I640" s="134"/>
      <c r="J640" s="95"/>
    </row>
    <row r="641" spans="1:10" s="94" customFormat="1" ht="15.75" customHeight="1">
      <c r="A641" s="97" t="s">
        <v>500</v>
      </c>
      <c r="B641" s="98">
        <v>2000000</v>
      </c>
      <c r="C641" s="98">
        <v>2000000</v>
      </c>
      <c r="D641" s="98">
        <v>36300</v>
      </c>
      <c r="E641" s="99"/>
      <c r="I641" s="134"/>
      <c r="J641" s="95"/>
    </row>
    <row r="642" spans="1:10" s="94" customFormat="1" ht="15.75" customHeight="1">
      <c r="A642" s="97" t="s">
        <v>501</v>
      </c>
      <c r="B642" s="98">
        <v>0</v>
      </c>
      <c r="C642" s="98">
        <v>16600</v>
      </c>
      <c r="D642" s="98">
        <v>16552.8</v>
      </c>
      <c r="E642" s="99"/>
      <c r="I642" s="134"/>
      <c r="J642" s="95"/>
    </row>
    <row r="643" spans="1:10" s="94" customFormat="1" ht="15.75" customHeight="1">
      <c r="A643" s="97" t="s">
        <v>502</v>
      </c>
      <c r="B643" s="98">
        <v>0</v>
      </c>
      <c r="C643" s="98">
        <v>60000</v>
      </c>
      <c r="D643" s="98">
        <v>16189</v>
      </c>
      <c r="E643" s="99"/>
      <c r="I643" s="134"/>
      <c r="J643" s="95"/>
    </row>
    <row r="644" spans="1:10" s="94" customFormat="1" ht="15.75" customHeight="1">
      <c r="A644" s="97" t="s">
        <v>492</v>
      </c>
      <c r="B644" s="98">
        <v>61000</v>
      </c>
      <c r="C644" s="98">
        <v>121000</v>
      </c>
      <c r="D644" s="98">
        <v>110321.45</v>
      </c>
      <c r="E644" s="99"/>
      <c r="I644" s="134"/>
      <c r="J644" s="95"/>
    </row>
    <row r="645" spans="1:10" s="94" customFormat="1" ht="15.75" customHeight="1" thickBot="1">
      <c r="A645" s="90" t="s">
        <v>493</v>
      </c>
      <c r="B645" s="91">
        <v>4985000</v>
      </c>
      <c r="C645" s="91">
        <v>4885000</v>
      </c>
      <c r="D645" s="91">
        <v>4746983.8</v>
      </c>
      <c r="E645" s="93"/>
      <c r="I645" s="134"/>
      <c r="J645" s="95"/>
    </row>
    <row r="646" spans="1:10" s="94" customFormat="1" ht="15.75" customHeight="1" thickBot="1">
      <c r="A646" s="101" t="s">
        <v>165</v>
      </c>
      <c r="B646" s="102">
        <f>SUM(B647)</f>
        <v>0</v>
      </c>
      <c r="C646" s="102">
        <f>SUM(C647)</f>
        <v>4000</v>
      </c>
      <c r="D646" s="102">
        <f>SUM(D647)</f>
        <v>4000</v>
      </c>
      <c r="E646" s="87">
        <f>SUM(D646/C646*100)</f>
        <v>100</v>
      </c>
      <c r="F646" s="11">
        <f>SUM(B646)</f>
        <v>0</v>
      </c>
      <c r="G646" s="11">
        <f>SUM(C646)</f>
        <v>4000</v>
      </c>
      <c r="H646" s="11">
        <f>SUM(D646)</f>
        <v>4000</v>
      </c>
      <c r="I646" s="134"/>
      <c r="J646" s="95"/>
    </row>
    <row r="647" spans="1:10" s="94" customFormat="1" ht="15.75" customHeight="1" thickBot="1">
      <c r="A647" s="106" t="s">
        <v>503</v>
      </c>
      <c r="B647" s="107">
        <v>0</v>
      </c>
      <c r="C647" s="107">
        <v>4000</v>
      </c>
      <c r="D647" s="107">
        <v>4000</v>
      </c>
      <c r="E647" s="93"/>
      <c r="I647" s="134"/>
      <c r="J647" s="95"/>
    </row>
    <row r="648" spans="1:9" ht="15.75" customHeight="1" thickBot="1">
      <c r="A648" s="101" t="s">
        <v>94</v>
      </c>
      <c r="B648" s="102">
        <f>SUM(B649:B651)</f>
        <v>20000</v>
      </c>
      <c r="C648" s="102">
        <f>SUM(C649:C651)</f>
        <v>67000</v>
      </c>
      <c r="D648" s="102">
        <f>SUM(D649:D651)</f>
        <v>59500</v>
      </c>
      <c r="E648" s="87">
        <f>SUM(D648/C648*100)</f>
        <v>88.80597014925374</v>
      </c>
      <c r="F648" s="11">
        <f>SUM(B648)</f>
        <v>20000</v>
      </c>
      <c r="G648" s="11">
        <f>SUM(C648)</f>
        <v>67000</v>
      </c>
      <c r="H648" s="11">
        <f>SUM(D648)</f>
        <v>59500</v>
      </c>
      <c r="I648" s="135"/>
    </row>
    <row r="649" spans="1:10" s="94" customFormat="1" ht="15.75" customHeight="1">
      <c r="A649" s="105" t="s">
        <v>504</v>
      </c>
      <c r="B649" s="92">
        <v>20000</v>
      </c>
      <c r="C649" s="92">
        <v>20000</v>
      </c>
      <c r="D649" s="92">
        <v>12500</v>
      </c>
      <c r="E649" s="99"/>
      <c r="I649" s="134"/>
      <c r="J649" s="95"/>
    </row>
    <row r="650" spans="1:10" s="94" customFormat="1" ht="15.75" customHeight="1">
      <c r="A650" s="97" t="s">
        <v>505</v>
      </c>
      <c r="B650" s="98">
        <v>0</v>
      </c>
      <c r="C650" s="98">
        <v>42000</v>
      </c>
      <c r="D650" s="98">
        <v>42000</v>
      </c>
      <c r="E650" s="99"/>
      <c r="I650" s="134"/>
      <c r="J650" s="95"/>
    </row>
    <row r="651" spans="1:10" s="94" customFormat="1" ht="15.75" customHeight="1" thickBot="1">
      <c r="A651" s="90" t="s">
        <v>506</v>
      </c>
      <c r="B651" s="91">
        <v>0</v>
      </c>
      <c r="C651" s="91">
        <v>5000</v>
      </c>
      <c r="D651" s="91">
        <v>5000</v>
      </c>
      <c r="E651" s="93"/>
      <c r="I651" s="134"/>
      <c r="J651" s="95"/>
    </row>
    <row r="652" spans="1:9" ht="15.75" customHeight="1" thickBot="1">
      <c r="A652" s="101" t="s">
        <v>74</v>
      </c>
      <c r="B652" s="102">
        <f>SUM(B653)</f>
        <v>10000</v>
      </c>
      <c r="C652" s="102">
        <f>SUM(C653)</f>
        <v>10000</v>
      </c>
      <c r="D652" s="102">
        <f>SUM(D653)</f>
        <v>0</v>
      </c>
      <c r="E652" s="87">
        <f>SUM(D652/C652*100)</f>
        <v>0</v>
      </c>
      <c r="F652" s="11">
        <f>SUM(B652)</f>
        <v>10000</v>
      </c>
      <c r="G652" s="11">
        <f>SUM(C652)</f>
        <v>10000</v>
      </c>
      <c r="H652" s="11">
        <f>SUM(D652)</f>
        <v>0</v>
      </c>
      <c r="I652" s="135"/>
    </row>
    <row r="653" spans="1:10" s="94" customFormat="1" ht="15.75" customHeight="1" thickBot="1">
      <c r="A653" s="106" t="s">
        <v>507</v>
      </c>
      <c r="B653" s="107">
        <v>10000</v>
      </c>
      <c r="C653" s="107">
        <v>10000</v>
      </c>
      <c r="D653" s="107">
        <v>0</v>
      </c>
      <c r="E653" s="93"/>
      <c r="I653" s="134"/>
      <c r="J653" s="95"/>
    </row>
    <row r="654" spans="1:9" ht="15.75" customHeight="1" thickBot="1">
      <c r="A654" s="101" t="s">
        <v>166</v>
      </c>
      <c r="B654" s="102">
        <f>SUM(B655)</f>
        <v>0</v>
      </c>
      <c r="C654" s="102">
        <f>SUM(C655)</f>
        <v>3000</v>
      </c>
      <c r="D654" s="102">
        <f>SUM(D655)</f>
        <v>3000</v>
      </c>
      <c r="E654" s="87">
        <f>SUM(D654/C654*100)</f>
        <v>100</v>
      </c>
      <c r="F654" s="11">
        <f>SUM(B654)</f>
        <v>0</v>
      </c>
      <c r="G654" s="11">
        <f>SUM(C654)</f>
        <v>3000</v>
      </c>
      <c r="H654" s="11">
        <f>SUM(D654)</f>
        <v>3000</v>
      </c>
      <c r="I654" s="135"/>
    </row>
    <row r="655" spans="1:10" s="94" customFormat="1" ht="15.75" customHeight="1" thickBot="1">
      <c r="A655" s="106" t="s">
        <v>508</v>
      </c>
      <c r="B655" s="107">
        <v>0</v>
      </c>
      <c r="C655" s="107">
        <v>3000</v>
      </c>
      <c r="D655" s="107">
        <v>3000</v>
      </c>
      <c r="E655" s="93"/>
      <c r="I655" s="134"/>
      <c r="J655" s="95"/>
    </row>
    <row r="656" spans="1:9" ht="15.75" customHeight="1" thickBot="1">
      <c r="A656" s="101" t="s">
        <v>138</v>
      </c>
      <c r="B656" s="102">
        <f>SUM(B657)</f>
        <v>40000</v>
      </c>
      <c r="C656" s="102">
        <f>SUM(C657)</f>
        <v>40000</v>
      </c>
      <c r="D656" s="102">
        <f>SUM(D657)</f>
        <v>40000</v>
      </c>
      <c r="E656" s="87">
        <f>SUM(D656/C656*100)</f>
        <v>100</v>
      </c>
      <c r="F656" s="11">
        <f>SUM(B656)</f>
        <v>40000</v>
      </c>
      <c r="G656" s="11">
        <f>SUM(C656)</f>
        <v>40000</v>
      </c>
      <c r="H656" s="11">
        <f>SUM(D656)</f>
        <v>40000</v>
      </c>
      <c r="I656" s="135"/>
    </row>
    <row r="657" spans="1:10" s="94" customFormat="1" ht="15.75" customHeight="1" thickBot="1">
      <c r="A657" s="106" t="s">
        <v>509</v>
      </c>
      <c r="B657" s="107">
        <v>40000</v>
      </c>
      <c r="C657" s="107">
        <v>40000</v>
      </c>
      <c r="D657" s="107">
        <v>40000</v>
      </c>
      <c r="E657" s="93"/>
      <c r="I657" s="134"/>
      <c r="J657" s="95"/>
    </row>
    <row r="658" spans="1:9" ht="15.75" customHeight="1" thickBot="1">
      <c r="A658" s="101" t="s">
        <v>510</v>
      </c>
      <c r="B658" s="102">
        <f>SUM(B659:B661)</f>
        <v>365000</v>
      </c>
      <c r="C658" s="102">
        <f>SUM(C659:C661)</f>
        <v>365000</v>
      </c>
      <c r="D658" s="102">
        <f>SUM(D659:D661)</f>
        <v>350000</v>
      </c>
      <c r="E658" s="87">
        <f>SUM(D658/C658*100)</f>
        <v>95.8904109589041</v>
      </c>
      <c r="F658" s="11">
        <f>SUM(B658)</f>
        <v>365000</v>
      </c>
      <c r="G658" s="11">
        <f>SUM(C658)</f>
        <v>365000</v>
      </c>
      <c r="H658" s="11">
        <f>SUM(D658)</f>
        <v>350000</v>
      </c>
      <c r="I658" s="135"/>
    </row>
    <row r="659" spans="1:10" s="94" customFormat="1" ht="15.75" customHeight="1">
      <c r="A659" s="105" t="s">
        <v>511</v>
      </c>
      <c r="B659" s="92">
        <v>15000</v>
      </c>
      <c r="C659" s="92">
        <v>15000</v>
      </c>
      <c r="D659" s="92">
        <v>0</v>
      </c>
      <c r="E659" s="99"/>
      <c r="I659" s="134"/>
      <c r="J659" s="95"/>
    </row>
    <row r="660" spans="1:10" s="94" customFormat="1" ht="15.75" customHeight="1">
      <c r="A660" s="97" t="s">
        <v>512</v>
      </c>
      <c r="B660" s="98">
        <v>100000</v>
      </c>
      <c r="C660" s="98">
        <v>100000</v>
      </c>
      <c r="D660" s="98">
        <v>100000</v>
      </c>
      <c r="E660" s="99"/>
      <c r="I660" s="134"/>
      <c r="J660" s="95"/>
    </row>
    <row r="661" spans="1:10" s="94" customFormat="1" ht="15.75" customHeight="1" thickBot="1">
      <c r="A661" s="90" t="s">
        <v>513</v>
      </c>
      <c r="B661" s="91">
        <v>250000</v>
      </c>
      <c r="C661" s="91">
        <v>250000</v>
      </c>
      <c r="D661" s="91">
        <v>250000</v>
      </c>
      <c r="E661" s="93"/>
      <c r="I661" s="134"/>
      <c r="J661" s="95"/>
    </row>
    <row r="662" spans="1:9" ht="15.75" customHeight="1" thickBot="1">
      <c r="A662" s="101" t="s">
        <v>143</v>
      </c>
      <c r="B662" s="102">
        <f>SUM(B663)</f>
        <v>30000</v>
      </c>
      <c r="C662" s="102">
        <f>SUM(C663)</f>
        <v>30000</v>
      </c>
      <c r="D662" s="102">
        <f>SUM(D663)</f>
        <v>30000</v>
      </c>
      <c r="E662" s="87">
        <f>SUM(D662/C662*100)</f>
        <v>100</v>
      </c>
      <c r="F662" s="11">
        <f>SUM(B662)</f>
        <v>30000</v>
      </c>
      <c r="G662" s="11">
        <f>SUM(C662)</f>
        <v>30000</v>
      </c>
      <c r="H662" s="11">
        <f>SUM(D662)</f>
        <v>30000</v>
      </c>
      <c r="I662" s="135"/>
    </row>
    <row r="663" spans="1:10" s="94" customFormat="1" ht="15.75" customHeight="1" thickBot="1">
      <c r="A663" s="106" t="s">
        <v>514</v>
      </c>
      <c r="B663" s="107">
        <v>30000</v>
      </c>
      <c r="C663" s="107">
        <v>30000</v>
      </c>
      <c r="D663" s="107">
        <v>30000</v>
      </c>
      <c r="E663" s="93"/>
      <c r="I663" s="134"/>
      <c r="J663" s="95"/>
    </row>
    <row r="664" spans="1:9" ht="15.75" customHeight="1" thickBot="1">
      <c r="A664" s="101" t="s">
        <v>144</v>
      </c>
      <c r="B664" s="102">
        <f>SUM(B665:B667)</f>
        <v>4778000</v>
      </c>
      <c r="C664" s="102">
        <f>SUM(C665:C667)</f>
        <v>3967431</v>
      </c>
      <c r="D664" s="102">
        <f>SUM(D665:D667)</f>
        <v>3967431</v>
      </c>
      <c r="E664" s="87">
        <f>SUM(D664/C664*100)</f>
        <v>100</v>
      </c>
      <c r="F664" s="11">
        <f>SUM(B664)</f>
        <v>4778000</v>
      </c>
      <c r="G664" s="11">
        <f>SUM(C664)</f>
        <v>3967431</v>
      </c>
      <c r="H664" s="11">
        <f>SUM(D664)</f>
        <v>3967431</v>
      </c>
      <c r="I664" s="135"/>
    </row>
    <row r="665" spans="1:10" s="94" customFormat="1" ht="15.75" customHeight="1">
      <c r="A665" s="105" t="s">
        <v>515</v>
      </c>
      <c r="B665" s="92">
        <v>410000</v>
      </c>
      <c r="C665" s="92">
        <v>410000</v>
      </c>
      <c r="D665" s="92">
        <v>410000</v>
      </c>
      <c r="E665" s="99"/>
      <c r="I665" s="134"/>
      <c r="J665" s="95"/>
    </row>
    <row r="666" spans="1:10" s="94" customFormat="1" ht="15.75" customHeight="1">
      <c r="A666" s="90" t="s">
        <v>516</v>
      </c>
      <c r="B666" s="91">
        <v>4368000</v>
      </c>
      <c r="C666" s="91">
        <v>3029431</v>
      </c>
      <c r="D666" s="91">
        <v>3029431</v>
      </c>
      <c r="E666" s="100"/>
      <c r="I666" s="134"/>
      <c r="J666" s="95"/>
    </row>
    <row r="667" spans="1:10" s="94" customFormat="1" ht="15.75" customHeight="1" thickBot="1">
      <c r="A667" s="90" t="s">
        <v>718</v>
      </c>
      <c r="B667" s="91">
        <v>0</v>
      </c>
      <c r="C667" s="91">
        <v>528000</v>
      </c>
      <c r="D667" s="91">
        <v>528000</v>
      </c>
      <c r="E667" s="93"/>
      <c r="I667" s="134"/>
      <c r="J667" s="95"/>
    </row>
    <row r="668" spans="1:9" ht="15.75" customHeight="1" thickBot="1">
      <c r="A668" s="111" t="s">
        <v>105</v>
      </c>
      <c r="B668" s="112">
        <f>SUM(B669)</f>
        <v>750000</v>
      </c>
      <c r="C668" s="112">
        <f>SUM(C669)</f>
        <v>750000</v>
      </c>
      <c r="D668" s="112">
        <f>SUM(D669)</f>
        <v>750000</v>
      </c>
      <c r="E668" s="113">
        <f>SUM(D668/C668*100)</f>
        <v>100</v>
      </c>
      <c r="F668" s="11">
        <f>SUM(B668)</f>
        <v>750000</v>
      </c>
      <c r="G668" s="11">
        <f>SUM(C668)</f>
        <v>750000</v>
      </c>
      <c r="H668" s="11">
        <f>SUM(D668)</f>
        <v>750000</v>
      </c>
      <c r="I668" s="135"/>
    </row>
    <row r="669" spans="1:10" s="266" customFormat="1" ht="15.75" customHeight="1" thickBot="1">
      <c r="A669" s="268" t="s">
        <v>517</v>
      </c>
      <c r="B669" s="129">
        <v>750000</v>
      </c>
      <c r="C669" s="269">
        <v>750000</v>
      </c>
      <c r="D669" s="129">
        <v>750000</v>
      </c>
      <c r="E669" s="270"/>
      <c r="I669" s="271"/>
      <c r="J669" s="267"/>
    </row>
    <row r="670" spans="1:9" ht="15.75" customHeight="1" thickBot="1">
      <c r="A670" s="126" t="s">
        <v>127</v>
      </c>
      <c r="B670" s="127">
        <f>SUM(B671)</f>
        <v>80000</v>
      </c>
      <c r="C670" s="127">
        <f>SUM(C671)</f>
        <v>80000</v>
      </c>
      <c r="D670" s="127">
        <f>SUM(D671)</f>
        <v>80000</v>
      </c>
      <c r="E670" s="128">
        <f>SUM(D670/C670*100)</f>
        <v>100</v>
      </c>
      <c r="F670" s="11">
        <f>SUM(B670)</f>
        <v>80000</v>
      </c>
      <c r="G670" s="11">
        <f>SUM(C670)</f>
        <v>80000</v>
      </c>
      <c r="H670" s="11">
        <f>SUM(D670)</f>
        <v>80000</v>
      </c>
      <c r="I670" s="135"/>
    </row>
    <row r="671" spans="1:10" s="94" customFormat="1" ht="15.75" customHeight="1" thickBot="1">
      <c r="A671" s="106" t="s">
        <v>518</v>
      </c>
      <c r="B671" s="107">
        <v>80000</v>
      </c>
      <c r="C671" s="107">
        <v>80000</v>
      </c>
      <c r="D671" s="107">
        <v>80000</v>
      </c>
      <c r="E671" s="93"/>
      <c r="I671" s="142"/>
      <c r="J671" s="95"/>
    </row>
    <row r="672" spans="1:9" ht="15.75" thickBot="1">
      <c r="A672" s="101" t="s">
        <v>153</v>
      </c>
      <c r="B672" s="102">
        <f>SUM(B673:B675)</f>
        <v>102000</v>
      </c>
      <c r="C672" s="102">
        <f>SUM(C673:C675)</f>
        <v>332000</v>
      </c>
      <c r="D672" s="102">
        <f>SUM(D673:D675)</f>
        <v>308914.52</v>
      </c>
      <c r="E672" s="87">
        <f>SUM(D672/C672*100)</f>
        <v>93.0465421686747</v>
      </c>
      <c r="F672" s="11">
        <f>SUM(B672)</f>
        <v>102000</v>
      </c>
      <c r="G672" s="11">
        <f>SUM(C672)</f>
        <v>332000</v>
      </c>
      <c r="H672" s="11">
        <f>SUM(D672)</f>
        <v>308914.52</v>
      </c>
      <c r="I672" s="135"/>
    </row>
    <row r="673" spans="1:10" s="94" customFormat="1" ht="15.75" customHeight="1">
      <c r="A673" s="105" t="s">
        <v>519</v>
      </c>
      <c r="B673" s="92">
        <v>102000</v>
      </c>
      <c r="C673" s="92">
        <v>112000</v>
      </c>
      <c r="D673" s="92">
        <v>108914.52</v>
      </c>
      <c r="E673" s="99"/>
      <c r="I673" s="142"/>
      <c r="J673" s="95"/>
    </row>
    <row r="674" spans="1:10" s="94" customFormat="1" ht="15.75" customHeight="1">
      <c r="A674" s="97" t="s">
        <v>520</v>
      </c>
      <c r="B674" s="98">
        <v>0</v>
      </c>
      <c r="C674" s="98">
        <v>200000</v>
      </c>
      <c r="D674" s="98">
        <v>200000</v>
      </c>
      <c r="E674" s="99"/>
      <c r="I674" s="142"/>
      <c r="J674" s="95"/>
    </row>
    <row r="675" spans="1:10" s="94" customFormat="1" ht="15.75" customHeight="1" thickBot="1">
      <c r="A675" s="90" t="s">
        <v>521</v>
      </c>
      <c r="B675" s="91">
        <v>0</v>
      </c>
      <c r="C675" s="91">
        <v>20000</v>
      </c>
      <c r="D675" s="91">
        <v>0</v>
      </c>
      <c r="E675" s="93"/>
      <c r="I675" s="142"/>
      <c r="J675" s="95"/>
    </row>
    <row r="676" spans="1:9" ht="15.75" customHeight="1" thickBot="1">
      <c r="A676" s="101" t="s">
        <v>145</v>
      </c>
      <c r="B676" s="102">
        <f>SUM(B677:B679)</f>
        <v>210000</v>
      </c>
      <c r="C676" s="102">
        <f>SUM(C677:C679)</f>
        <v>229000</v>
      </c>
      <c r="D676" s="102">
        <f>SUM(D677:D679)</f>
        <v>20310</v>
      </c>
      <c r="E676" s="87">
        <f>SUM(D676/C676*100)</f>
        <v>8.868995633187774</v>
      </c>
      <c r="F676" s="11">
        <f>SUM(B676)</f>
        <v>210000</v>
      </c>
      <c r="G676" s="11">
        <f>SUM(C676)</f>
        <v>229000</v>
      </c>
      <c r="H676" s="11">
        <f>SUM(D676)</f>
        <v>20310</v>
      </c>
      <c r="I676" s="135"/>
    </row>
    <row r="677" spans="1:10" s="94" customFormat="1" ht="15.75" customHeight="1">
      <c r="A677" s="105" t="s">
        <v>522</v>
      </c>
      <c r="B677" s="92">
        <v>200000</v>
      </c>
      <c r="C677" s="92">
        <v>200000</v>
      </c>
      <c r="D677" s="92">
        <v>0</v>
      </c>
      <c r="E677" s="99"/>
      <c r="I677" s="142"/>
      <c r="J677" s="95"/>
    </row>
    <row r="678" spans="1:10" s="94" customFormat="1" ht="15.75" customHeight="1">
      <c r="A678" s="97" t="s">
        <v>523</v>
      </c>
      <c r="B678" s="98">
        <v>10000</v>
      </c>
      <c r="C678" s="98">
        <v>10000</v>
      </c>
      <c r="D678" s="98">
        <v>1310</v>
      </c>
      <c r="E678" s="99"/>
      <c r="I678" s="142"/>
      <c r="J678" s="95"/>
    </row>
    <row r="679" spans="1:10" s="94" customFormat="1" ht="15.75" customHeight="1" thickBot="1">
      <c r="A679" s="90" t="s">
        <v>524</v>
      </c>
      <c r="B679" s="91">
        <v>0</v>
      </c>
      <c r="C679" s="91">
        <v>19000</v>
      </c>
      <c r="D679" s="91">
        <v>19000</v>
      </c>
      <c r="E679" s="93"/>
      <c r="I679" s="142"/>
      <c r="J679" s="95"/>
    </row>
    <row r="680" spans="1:9" ht="15.75" customHeight="1" thickBot="1">
      <c r="A680" s="101" t="s">
        <v>75</v>
      </c>
      <c r="B680" s="102">
        <f>SUM(B681)</f>
        <v>65000</v>
      </c>
      <c r="C680" s="102">
        <f>SUM(C681)</f>
        <v>82000</v>
      </c>
      <c r="D680" s="102">
        <f>SUM(D681)</f>
        <v>58245.04</v>
      </c>
      <c r="E680" s="87">
        <f>SUM(D680/C680*100)</f>
        <v>71.03053658536585</v>
      </c>
      <c r="F680" s="11">
        <f>SUM(B680)</f>
        <v>65000</v>
      </c>
      <c r="G680" s="11">
        <f>SUM(C680)</f>
        <v>82000</v>
      </c>
      <c r="H680" s="11">
        <f>SUM(D680)</f>
        <v>58245.04</v>
      </c>
      <c r="I680" s="135"/>
    </row>
    <row r="681" spans="1:10" s="94" customFormat="1" ht="15.75" customHeight="1" thickBot="1">
      <c r="A681" s="106" t="s">
        <v>525</v>
      </c>
      <c r="B681" s="107">
        <v>65000</v>
      </c>
      <c r="C681" s="107">
        <v>82000</v>
      </c>
      <c r="D681" s="107">
        <v>58245.04</v>
      </c>
      <c r="E681" s="93"/>
      <c r="I681" s="134"/>
      <c r="J681" s="95"/>
    </row>
    <row r="682" spans="1:9" ht="15.75" customHeight="1" thickBot="1">
      <c r="A682" s="125" t="s">
        <v>526</v>
      </c>
      <c r="B682" s="102">
        <f>SUM(B683)</f>
        <v>0</v>
      </c>
      <c r="C682" s="102">
        <f>SUM(C683)</f>
        <v>100000</v>
      </c>
      <c r="D682" s="102">
        <f>SUM(D683)</f>
        <v>100000</v>
      </c>
      <c r="E682" s="87">
        <f>SUM(D682/C682*100)</f>
        <v>100</v>
      </c>
      <c r="F682" s="11">
        <f>SUM(B682)</f>
        <v>0</v>
      </c>
      <c r="G682" s="11">
        <f>SUM(C682)</f>
        <v>100000</v>
      </c>
      <c r="H682" s="11">
        <f>SUM(D682)</f>
        <v>100000</v>
      </c>
      <c r="I682" s="135"/>
    </row>
    <row r="683" spans="1:10" s="94" customFormat="1" ht="15.75" customHeight="1" thickBot="1">
      <c r="A683" s="105" t="s">
        <v>527</v>
      </c>
      <c r="B683" s="92">
        <v>0</v>
      </c>
      <c r="C683" s="92">
        <v>100000</v>
      </c>
      <c r="D683" s="92">
        <v>100000</v>
      </c>
      <c r="E683" s="99"/>
      <c r="I683" s="134"/>
      <c r="J683" s="95"/>
    </row>
    <row r="684" spans="1:10" s="94" customFormat="1" ht="15.75" customHeight="1" thickBot="1">
      <c r="A684" s="101" t="s">
        <v>76</v>
      </c>
      <c r="B684" s="102">
        <f>SUM(B685:B692)</f>
        <v>3381000</v>
      </c>
      <c r="C684" s="102">
        <f>SUM(C685:C692)</f>
        <v>3631159.49</v>
      </c>
      <c r="D684" s="102">
        <f>SUM(D685:D692)</f>
        <v>3317069.7199999997</v>
      </c>
      <c r="E684" s="87">
        <f>SUM(D684/C684*100)</f>
        <v>91.35015217962787</v>
      </c>
      <c r="F684" s="11">
        <f>SUM(B684)</f>
        <v>3381000</v>
      </c>
      <c r="G684" s="11">
        <f>SUM(C684)</f>
        <v>3631159.49</v>
      </c>
      <c r="H684" s="11">
        <f>SUM(D684)</f>
        <v>3317069.7199999997</v>
      </c>
      <c r="I684" s="134"/>
      <c r="J684" s="95"/>
    </row>
    <row r="685" spans="1:10" s="94" customFormat="1" ht="15.75" customHeight="1">
      <c r="A685" s="106" t="s">
        <v>528</v>
      </c>
      <c r="B685" s="107">
        <v>2718000</v>
      </c>
      <c r="C685" s="107">
        <v>2701261.2</v>
      </c>
      <c r="D685" s="107">
        <v>2678587.71</v>
      </c>
      <c r="E685" s="93"/>
      <c r="I685" s="134"/>
      <c r="J685" s="95"/>
    </row>
    <row r="686" spans="1:10" s="94" customFormat="1" ht="15.75" customHeight="1">
      <c r="A686" s="97" t="s">
        <v>529</v>
      </c>
      <c r="B686" s="98">
        <v>0</v>
      </c>
      <c r="C686" s="98">
        <v>16738.8</v>
      </c>
      <c r="D686" s="98">
        <v>16738.8</v>
      </c>
      <c r="E686" s="100"/>
      <c r="I686" s="134"/>
      <c r="J686" s="95"/>
    </row>
    <row r="687" spans="1:10" s="94" customFormat="1" ht="15.75" customHeight="1">
      <c r="A687" s="97" t="s">
        <v>719</v>
      </c>
      <c r="B687" s="98">
        <v>0</v>
      </c>
      <c r="C687" s="98">
        <v>20159.49</v>
      </c>
      <c r="D687" s="98">
        <v>20159.49</v>
      </c>
      <c r="E687" s="100"/>
      <c r="I687" s="134"/>
      <c r="J687" s="95"/>
    </row>
    <row r="688" spans="1:10" s="94" customFormat="1" ht="15.75" customHeight="1">
      <c r="A688" s="106" t="s">
        <v>530</v>
      </c>
      <c r="B688" s="107">
        <v>313000</v>
      </c>
      <c r="C688" s="107">
        <v>313000</v>
      </c>
      <c r="D688" s="107">
        <v>307454.72</v>
      </c>
      <c r="E688" s="93"/>
      <c r="I688" s="134"/>
      <c r="J688" s="95"/>
    </row>
    <row r="689" spans="1:10" s="94" customFormat="1" ht="15.75" customHeight="1">
      <c r="A689" s="97" t="s">
        <v>532</v>
      </c>
      <c r="B689" s="98">
        <v>0</v>
      </c>
      <c r="C689" s="98">
        <v>51000</v>
      </c>
      <c r="D689" s="98">
        <v>50820</v>
      </c>
      <c r="E689" s="100"/>
      <c r="I689" s="134"/>
      <c r="J689" s="95"/>
    </row>
    <row r="690" spans="1:10" s="94" customFormat="1" ht="15.75" customHeight="1">
      <c r="A690" s="97" t="s">
        <v>720</v>
      </c>
      <c r="B690" s="98">
        <v>350000</v>
      </c>
      <c r="C690" s="98">
        <v>350000</v>
      </c>
      <c r="D690" s="98">
        <v>0</v>
      </c>
      <c r="E690" s="100"/>
      <c r="I690" s="134"/>
      <c r="J690" s="95"/>
    </row>
    <row r="691" spans="1:10" s="94" customFormat="1" ht="15.75" customHeight="1">
      <c r="A691" s="97" t="s">
        <v>721</v>
      </c>
      <c r="B691" s="98">
        <v>0</v>
      </c>
      <c r="C691" s="98">
        <v>163000</v>
      </c>
      <c r="D691" s="98">
        <v>229511</v>
      </c>
      <c r="E691" s="100"/>
      <c r="I691" s="134"/>
      <c r="J691" s="95"/>
    </row>
    <row r="692" spans="1:10" s="94" customFormat="1" ht="15.75" customHeight="1" thickBot="1">
      <c r="A692" s="97" t="s">
        <v>531</v>
      </c>
      <c r="B692" s="98">
        <v>0</v>
      </c>
      <c r="C692" s="98">
        <v>16000</v>
      </c>
      <c r="D692" s="98">
        <v>13798</v>
      </c>
      <c r="E692" s="100"/>
      <c r="I692" s="134"/>
      <c r="J692" s="95"/>
    </row>
    <row r="693" spans="1:9" ht="15.75" customHeight="1" thickBot="1">
      <c r="A693" s="101" t="s">
        <v>118</v>
      </c>
      <c r="B693" s="102">
        <f>SUM(B694:B695)</f>
        <v>300000</v>
      </c>
      <c r="C693" s="102">
        <f>SUM(C694:C695)</f>
        <v>300000</v>
      </c>
      <c r="D693" s="102">
        <f>SUM(D694:D695)</f>
        <v>128836</v>
      </c>
      <c r="E693" s="87">
        <f>SUM(D693/C693*100)</f>
        <v>42.94533333333334</v>
      </c>
      <c r="F693" s="11">
        <f>SUM(B693)</f>
        <v>300000</v>
      </c>
      <c r="G693" s="11">
        <f>SUM(C693)</f>
        <v>300000</v>
      </c>
      <c r="H693" s="11">
        <f>SUM(D693)</f>
        <v>128836</v>
      </c>
      <c r="I693" s="135"/>
    </row>
    <row r="694" spans="1:10" s="94" customFormat="1" ht="15.75" customHeight="1">
      <c r="A694" s="105" t="s">
        <v>533</v>
      </c>
      <c r="B694" s="92">
        <v>300000</v>
      </c>
      <c r="C694" s="92">
        <v>300000</v>
      </c>
      <c r="D694" s="92">
        <v>0</v>
      </c>
      <c r="E694" s="99"/>
      <c r="I694" s="134"/>
      <c r="J694" s="95"/>
    </row>
    <row r="695" spans="1:10" s="94" customFormat="1" ht="15.75" customHeight="1" thickBot="1">
      <c r="A695" s="90" t="s">
        <v>722</v>
      </c>
      <c r="B695" s="91">
        <v>0</v>
      </c>
      <c r="C695" s="91">
        <v>0</v>
      </c>
      <c r="D695" s="91">
        <v>128836</v>
      </c>
      <c r="E695" s="93"/>
      <c r="I695" s="134"/>
      <c r="J695" s="95"/>
    </row>
    <row r="696" spans="1:9" ht="15.75" customHeight="1" thickBot="1">
      <c r="A696" s="101" t="s">
        <v>77</v>
      </c>
      <c r="B696" s="102">
        <f>SUM(B697:B704)</f>
        <v>1410900</v>
      </c>
      <c r="C696" s="102">
        <f>SUM(C697:C704)</f>
        <v>2620360</v>
      </c>
      <c r="D696" s="102">
        <f>SUM(D697:D704)</f>
        <v>1977432.38</v>
      </c>
      <c r="E696" s="87">
        <f>SUM(D696/C696*100)</f>
        <v>75.46414920087315</v>
      </c>
      <c r="F696" s="11">
        <f>SUM(B696)</f>
        <v>1410900</v>
      </c>
      <c r="G696" s="11">
        <f>SUM(C696)</f>
        <v>2620360</v>
      </c>
      <c r="H696" s="11">
        <f>SUM(D696)</f>
        <v>1977432.38</v>
      </c>
      <c r="I696" s="135"/>
    </row>
    <row r="697" spans="1:9" ht="15.75" customHeight="1">
      <c r="A697" s="38" t="s">
        <v>534</v>
      </c>
      <c r="B697" s="39">
        <v>1290900</v>
      </c>
      <c r="C697" s="39">
        <v>1467360</v>
      </c>
      <c r="D697" s="39">
        <v>1056647.38</v>
      </c>
      <c r="E697" s="42"/>
      <c r="I697" s="135"/>
    </row>
    <row r="698" spans="1:9" ht="15.75" customHeight="1">
      <c r="A698" s="9" t="s">
        <v>539</v>
      </c>
      <c r="B698" s="10">
        <v>0</v>
      </c>
      <c r="C698" s="10">
        <v>134000</v>
      </c>
      <c r="D698" s="10">
        <v>6655</v>
      </c>
      <c r="E698" s="42"/>
      <c r="I698" s="135"/>
    </row>
    <row r="699" spans="1:9" ht="15.75" customHeight="1">
      <c r="A699" s="9" t="s">
        <v>540</v>
      </c>
      <c r="B699" s="10">
        <v>0</v>
      </c>
      <c r="C699" s="10">
        <v>683000</v>
      </c>
      <c r="D699" s="10">
        <v>674333</v>
      </c>
      <c r="E699" s="42"/>
      <c r="I699" s="135"/>
    </row>
    <row r="700" spans="1:9" ht="15.75" customHeight="1">
      <c r="A700" s="9" t="s">
        <v>535</v>
      </c>
      <c r="B700" s="10">
        <v>30000</v>
      </c>
      <c r="C700" s="10">
        <v>66000</v>
      </c>
      <c r="D700" s="10">
        <v>46243</v>
      </c>
      <c r="E700" s="42"/>
      <c r="I700" s="135"/>
    </row>
    <row r="701" spans="1:9" ht="15.75" customHeight="1">
      <c r="A701" s="9" t="s">
        <v>536</v>
      </c>
      <c r="B701" s="10">
        <v>30000</v>
      </c>
      <c r="C701" s="10">
        <v>80000</v>
      </c>
      <c r="D701" s="10">
        <v>66825</v>
      </c>
      <c r="E701" s="42"/>
      <c r="I701" s="135"/>
    </row>
    <row r="702" spans="1:9" ht="15.75" customHeight="1">
      <c r="A702" s="9" t="s">
        <v>541</v>
      </c>
      <c r="B702" s="10">
        <v>0</v>
      </c>
      <c r="C702" s="10">
        <v>60000</v>
      </c>
      <c r="D702" s="10">
        <v>59221</v>
      </c>
      <c r="E702" s="42"/>
      <c r="I702" s="135"/>
    </row>
    <row r="703" spans="1:9" ht="15.75" customHeight="1">
      <c r="A703" s="9" t="s">
        <v>537</v>
      </c>
      <c r="B703" s="10">
        <v>30000</v>
      </c>
      <c r="C703" s="10">
        <v>50000</v>
      </c>
      <c r="D703" s="10">
        <v>40366</v>
      </c>
      <c r="E703" s="42"/>
      <c r="I703" s="135"/>
    </row>
    <row r="704" spans="1:9" ht="15.75" customHeight="1" thickBot="1">
      <c r="A704" s="43" t="s">
        <v>538</v>
      </c>
      <c r="B704" s="40">
        <v>30000</v>
      </c>
      <c r="C704" s="40">
        <v>80000</v>
      </c>
      <c r="D704" s="40">
        <v>27142</v>
      </c>
      <c r="E704" s="59"/>
      <c r="I704" s="135"/>
    </row>
    <row r="705" spans="1:9" ht="15.75" customHeight="1" thickBot="1">
      <c r="A705" s="101" t="s">
        <v>78</v>
      </c>
      <c r="B705" s="102">
        <f>SUM(B706:B713)</f>
        <v>2300000</v>
      </c>
      <c r="C705" s="102">
        <f>SUM(C706:C713)</f>
        <v>2303462.99</v>
      </c>
      <c r="D705" s="102">
        <f>SUM(D706:D713)</f>
        <v>2088176</v>
      </c>
      <c r="E705" s="87">
        <f>SUM(D705/C705*100)</f>
        <v>90.65376822051739</v>
      </c>
      <c r="F705" s="11">
        <f>SUM(B705)</f>
        <v>2300000</v>
      </c>
      <c r="G705" s="11">
        <f>SUM(C705)</f>
        <v>2303462.99</v>
      </c>
      <c r="H705" s="11">
        <f>SUM(D705)</f>
        <v>2088176</v>
      </c>
      <c r="I705" s="135"/>
    </row>
    <row r="706" spans="1:10" s="94" customFormat="1" ht="15.75" customHeight="1">
      <c r="A706" s="105" t="s">
        <v>542</v>
      </c>
      <c r="B706" s="92">
        <v>1967000</v>
      </c>
      <c r="C706" s="92">
        <v>1956610.2</v>
      </c>
      <c r="D706" s="92">
        <v>1846463.21</v>
      </c>
      <c r="E706" s="99"/>
      <c r="I706" s="134"/>
      <c r="J706" s="95"/>
    </row>
    <row r="707" spans="1:10" s="94" customFormat="1" ht="15.75" customHeight="1">
      <c r="A707" s="97" t="s">
        <v>529</v>
      </c>
      <c r="B707" s="92">
        <v>0</v>
      </c>
      <c r="C707" s="92">
        <v>10389.8</v>
      </c>
      <c r="D707" s="92">
        <v>10389.8</v>
      </c>
      <c r="E707" s="99"/>
      <c r="I707" s="134"/>
      <c r="J707" s="95"/>
    </row>
    <row r="708" spans="1:10" s="94" customFormat="1" ht="15.75" customHeight="1">
      <c r="A708" s="97" t="s">
        <v>719</v>
      </c>
      <c r="B708" s="92">
        <v>0</v>
      </c>
      <c r="C708" s="92">
        <v>3462.99</v>
      </c>
      <c r="D708" s="92">
        <v>3462.99</v>
      </c>
      <c r="E708" s="99"/>
      <c r="I708" s="134"/>
      <c r="J708" s="95"/>
    </row>
    <row r="709" spans="1:10" s="94" customFormat="1" ht="15.75" customHeight="1">
      <c r="A709" s="97" t="s">
        <v>543</v>
      </c>
      <c r="B709" s="98">
        <v>59000</v>
      </c>
      <c r="C709" s="98">
        <v>59000</v>
      </c>
      <c r="D709" s="98">
        <v>56040</v>
      </c>
      <c r="E709" s="99"/>
      <c r="I709" s="134"/>
      <c r="J709" s="95"/>
    </row>
    <row r="710" spans="1:10" s="94" customFormat="1" ht="15.75" customHeight="1">
      <c r="A710" s="97" t="s">
        <v>544</v>
      </c>
      <c r="B710" s="98">
        <v>61000</v>
      </c>
      <c r="C710" s="98">
        <v>61000</v>
      </c>
      <c r="D710" s="98">
        <v>61040</v>
      </c>
      <c r="E710" s="99"/>
      <c r="G710" s="94" t="s">
        <v>549</v>
      </c>
      <c r="I710" s="134"/>
      <c r="J710" s="95"/>
    </row>
    <row r="711" spans="1:10" s="94" customFormat="1" ht="15.75" customHeight="1">
      <c r="A711" s="97" t="s">
        <v>545</v>
      </c>
      <c r="B711" s="98">
        <v>57000</v>
      </c>
      <c r="C711" s="98">
        <v>57000</v>
      </c>
      <c r="D711" s="98">
        <v>56040</v>
      </c>
      <c r="E711" s="99"/>
      <c r="I711" s="134"/>
      <c r="J711" s="95"/>
    </row>
    <row r="712" spans="1:10" s="94" customFormat="1" ht="15.75" customHeight="1">
      <c r="A712" s="97" t="s">
        <v>546</v>
      </c>
      <c r="B712" s="98">
        <v>56000</v>
      </c>
      <c r="C712" s="98">
        <v>56000</v>
      </c>
      <c r="D712" s="98">
        <v>54740</v>
      </c>
      <c r="E712" s="99"/>
      <c r="I712" s="134"/>
      <c r="J712" s="95"/>
    </row>
    <row r="713" spans="1:10" s="94" customFormat="1" ht="15.75" customHeight="1" thickBot="1">
      <c r="A713" s="90" t="s">
        <v>547</v>
      </c>
      <c r="B713" s="91">
        <v>100000</v>
      </c>
      <c r="C713" s="91">
        <v>100000</v>
      </c>
      <c r="D713" s="91">
        <v>0</v>
      </c>
      <c r="E713" s="93"/>
      <c r="I713" s="134"/>
      <c r="J713" s="95"/>
    </row>
    <row r="714" spans="1:10" s="94" customFormat="1" ht="15.75" customHeight="1" thickBot="1">
      <c r="A714" s="101" t="s">
        <v>723</v>
      </c>
      <c r="B714" s="102">
        <f>SUM(B715)</f>
        <v>0</v>
      </c>
      <c r="C714" s="102">
        <f>SUM(C715)</f>
        <v>325170</v>
      </c>
      <c r="D714" s="102">
        <f>SUM(D715)</f>
        <v>325170.02</v>
      </c>
      <c r="E714" s="87">
        <f>SUM(D714/C714*100)</f>
        <v>100.00000615062892</v>
      </c>
      <c r="F714" s="95">
        <f>SUM(B714)</f>
        <v>0</v>
      </c>
      <c r="G714" s="95">
        <f>SUM(C714)</f>
        <v>325170</v>
      </c>
      <c r="H714" s="95">
        <f>SUM(D714)</f>
        <v>325170.02</v>
      </c>
      <c r="I714" s="134"/>
      <c r="J714" s="95"/>
    </row>
    <row r="715" spans="1:10" s="94" customFormat="1" ht="15.75" customHeight="1" thickBot="1">
      <c r="A715" s="106" t="s">
        <v>724</v>
      </c>
      <c r="B715" s="107">
        <v>0</v>
      </c>
      <c r="C715" s="107">
        <v>325170</v>
      </c>
      <c r="D715" s="107">
        <v>325170.02</v>
      </c>
      <c r="E715" s="93"/>
      <c r="I715" s="134"/>
      <c r="J715" s="95"/>
    </row>
    <row r="716" spans="1:9" ht="15.75" customHeight="1" thickBot="1">
      <c r="A716" s="101" t="s">
        <v>167</v>
      </c>
      <c r="B716" s="102">
        <f>SUM(B717)</f>
        <v>0</v>
      </c>
      <c r="C716" s="102">
        <f>SUM(C717)</f>
        <v>340781.4</v>
      </c>
      <c r="D716" s="102">
        <f>SUM(D717)</f>
        <v>333790.46</v>
      </c>
      <c r="E716" s="87">
        <f>SUM(D716/C716*100)</f>
        <v>97.94855587775623</v>
      </c>
      <c r="F716" s="11">
        <f>SUM(B716)</f>
        <v>0</v>
      </c>
      <c r="G716" s="11">
        <f>SUM(C716)</f>
        <v>340781.4</v>
      </c>
      <c r="H716" s="11">
        <f>SUM(D716)</f>
        <v>333790.46</v>
      </c>
      <c r="I716" s="135"/>
    </row>
    <row r="717" spans="1:10" s="94" customFormat="1" ht="15.75" customHeight="1" thickBot="1">
      <c r="A717" s="106" t="s">
        <v>548</v>
      </c>
      <c r="B717" s="107">
        <v>0</v>
      </c>
      <c r="C717" s="107">
        <v>340781.4</v>
      </c>
      <c r="D717" s="107">
        <v>333790.46</v>
      </c>
      <c r="E717" s="93"/>
      <c r="I717" s="134"/>
      <c r="J717" s="95"/>
    </row>
    <row r="718" spans="1:9" ht="15.75" customHeight="1" thickBot="1">
      <c r="A718" s="101" t="s">
        <v>43</v>
      </c>
      <c r="B718" s="102">
        <f>SUM(B719:B721)</f>
        <v>51728600</v>
      </c>
      <c r="C718" s="102">
        <f>SUM(C719:C721)</f>
        <v>60348090.67</v>
      </c>
      <c r="D718" s="102">
        <f>SUM(D719:D721)</f>
        <v>55589223.72</v>
      </c>
      <c r="E718" s="87">
        <f>SUM(D718/C718*100)</f>
        <v>92.11430403652238</v>
      </c>
      <c r="F718" s="11">
        <f>SUM(B718)</f>
        <v>51728600</v>
      </c>
      <c r="G718" s="11">
        <f>SUM(C718)</f>
        <v>60348090.67</v>
      </c>
      <c r="H718" s="11">
        <f>SUM(D718)</f>
        <v>55589223.72</v>
      </c>
      <c r="I718" s="135"/>
    </row>
    <row r="719" spans="1:10" s="94" customFormat="1" ht="15.75" customHeight="1">
      <c r="A719" s="105" t="s">
        <v>550</v>
      </c>
      <c r="B719" s="92">
        <v>39770000</v>
      </c>
      <c r="C719" s="92">
        <v>42224554.9</v>
      </c>
      <c r="D719" s="92">
        <v>41500809</v>
      </c>
      <c r="E719" s="99"/>
      <c r="I719" s="134"/>
      <c r="J719" s="95"/>
    </row>
    <row r="720" spans="1:10" s="94" customFormat="1" ht="15.75" customHeight="1">
      <c r="A720" s="97" t="s">
        <v>551</v>
      </c>
      <c r="B720" s="98">
        <v>11908600</v>
      </c>
      <c r="C720" s="98">
        <v>16857868.77</v>
      </c>
      <c r="D720" s="98">
        <v>13026615.72</v>
      </c>
      <c r="E720" s="99"/>
      <c r="I720" s="134"/>
      <c r="J720" s="95"/>
    </row>
    <row r="721" spans="1:10" s="94" customFormat="1" ht="15.75" customHeight="1" thickBot="1">
      <c r="A721" s="90" t="s">
        <v>552</v>
      </c>
      <c r="B721" s="91">
        <v>50000</v>
      </c>
      <c r="C721" s="91">
        <v>1265667</v>
      </c>
      <c r="D721" s="91">
        <v>1061799</v>
      </c>
      <c r="E721" s="93"/>
      <c r="I721" s="134"/>
      <c r="J721" s="95"/>
    </row>
    <row r="722" spans="1:9" ht="15.75" customHeight="1" thickBot="1">
      <c r="A722" s="101" t="s">
        <v>79</v>
      </c>
      <c r="B722" s="102">
        <f>SUM(B723)</f>
        <v>200000</v>
      </c>
      <c r="C722" s="102">
        <f>SUM(C723)</f>
        <v>200000</v>
      </c>
      <c r="D722" s="102">
        <f>SUM(D723)</f>
        <v>83657.13</v>
      </c>
      <c r="E722" s="153">
        <f>SUM(D722/C722*100)</f>
        <v>41.828565</v>
      </c>
      <c r="F722" s="135">
        <f>SUM(B722)</f>
        <v>200000</v>
      </c>
      <c r="G722" s="135">
        <f>SUM(C722)</f>
        <v>200000</v>
      </c>
      <c r="H722" s="135">
        <f>SUM(D722)</f>
        <v>83657.13</v>
      </c>
      <c r="I722" s="135"/>
    </row>
    <row r="723" spans="1:10" s="94" customFormat="1" ht="15.75" customHeight="1" thickBot="1">
      <c r="A723" s="106" t="s">
        <v>553</v>
      </c>
      <c r="B723" s="107">
        <v>200000</v>
      </c>
      <c r="C723" s="107">
        <v>200000</v>
      </c>
      <c r="D723" s="107">
        <v>83657.13</v>
      </c>
      <c r="E723" s="93"/>
      <c r="F723" s="272"/>
      <c r="G723" s="272"/>
      <c r="H723" s="272"/>
      <c r="I723" s="134"/>
      <c r="J723" s="95"/>
    </row>
    <row r="724" spans="1:9" ht="15.75" customHeight="1" thickBot="1">
      <c r="A724" s="101" t="s">
        <v>80</v>
      </c>
      <c r="B724" s="102">
        <f>SUM(B725)</f>
        <v>1000000</v>
      </c>
      <c r="C724" s="102">
        <f>SUM(C725)</f>
        <v>1000000</v>
      </c>
      <c r="D724" s="102">
        <f>SUM(D725)</f>
        <v>869373</v>
      </c>
      <c r="E724" s="153">
        <f>SUM(D724/C724*100)</f>
        <v>86.9373</v>
      </c>
      <c r="F724" s="135">
        <f>SUM(B724)</f>
        <v>1000000</v>
      </c>
      <c r="G724" s="135">
        <f>SUM(C724)</f>
        <v>1000000</v>
      </c>
      <c r="H724" s="135">
        <f>SUM(D724)</f>
        <v>869373</v>
      </c>
      <c r="I724" s="135"/>
    </row>
    <row r="725" spans="1:10" s="94" customFormat="1" ht="15.75" customHeight="1" thickBot="1">
      <c r="A725" s="106" t="s">
        <v>554</v>
      </c>
      <c r="B725" s="107">
        <v>1000000</v>
      </c>
      <c r="C725" s="107">
        <v>1000000</v>
      </c>
      <c r="D725" s="107">
        <v>869373</v>
      </c>
      <c r="E725" s="93"/>
      <c r="F725" s="272"/>
      <c r="G725" s="272"/>
      <c r="H725" s="272"/>
      <c r="I725" s="134"/>
      <c r="J725" s="95"/>
    </row>
    <row r="726" spans="1:9" ht="15.75" customHeight="1" thickBot="1">
      <c r="A726" s="101" t="s">
        <v>146</v>
      </c>
      <c r="B726" s="102">
        <f>SUM(B727:B729)</f>
        <v>0</v>
      </c>
      <c r="C726" s="102">
        <f>SUM(C727:C729)</f>
        <v>0</v>
      </c>
      <c r="D726" s="102">
        <f>SUM(D727:D729)</f>
        <v>212968530.02</v>
      </c>
      <c r="E726" s="153" t="s">
        <v>90</v>
      </c>
      <c r="F726" s="135">
        <f>SUM(B726)</f>
        <v>0</v>
      </c>
      <c r="G726" s="135">
        <f>SUM(C726)</f>
        <v>0</v>
      </c>
      <c r="H726" s="135">
        <f>SUM(D726)</f>
        <v>212968530.02</v>
      </c>
      <c r="I726" s="135"/>
    </row>
    <row r="727" spans="1:10" s="94" customFormat="1" ht="15.75" customHeight="1">
      <c r="A727" s="105" t="s">
        <v>555</v>
      </c>
      <c r="B727" s="92">
        <v>0</v>
      </c>
      <c r="C727" s="92">
        <v>0</v>
      </c>
      <c r="D727" s="92">
        <v>1189173.87</v>
      </c>
      <c r="E727" s="99"/>
      <c r="F727" s="272"/>
      <c r="G727" s="272"/>
      <c r="H727" s="272"/>
      <c r="I727" s="134"/>
      <c r="J727" s="95"/>
    </row>
    <row r="728" spans="1:10" s="94" customFormat="1" ht="15.75" customHeight="1">
      <c r="A728" s="97" t="s">
        <v>556</v>
      </c>
      <c r="B728" s="98">
        <v>0</v>
      </c>
      <c r="C728" s="98">
        <v>0</v>
      </c>
      <c r="D728" s="98">
        <v>1092517.97</v>
      </c>
      <c r="E728" s="99"/>
      <c r="F728" s="272"/>
      <c r="G728" s="272"/>
      <c r="H728" s="272"/>
      <c r="I728" s="134"/>
      <c r="J728" s="95"/>
    </row>
    <row r="729" spans="1:10" s="94" customFormat="1" ht="15.75" customHeight="1" thickBot="1">
      <c r="A729" s="90" t="s">
        <v>557</v>
      </c>
      <c r="B729" s="91">
        <v>0</v>
      </c>
      <c r="C729" s="91">
        <v>0</v>
      </c>
      <c r="D729" s="91">
        <v>210686838.18</v>
      </c>
      <c r="E729" s="93"/>
      <c r="F729" s="272"/>
      <c r="G729" s="272"/>
      <c r="H729" s="272"/>
      <c r="I729" s="134"/>
      <c r="J729" s="95"/>
    </row>
    <row r="730" spans="1:9" ht="15.75" customHeight="1" thickBot="1">
      <c r="A730" s="101" t="s">
        <v>81</v>
      </c>
      <c r="B730" s="102">
        <f>SUM(B731:B733)</f>
        <v>250000</v>
      </c>
      <c r="C730" s="102">
        <f>SUM(C731:C733)</f>
        <v>6951000</v>
      </c>
      <c r="D730" s="102">
        <f>SUM(D731:D733)</f>
        <v>6626055.55</v>
      </c>
      <c r="E730" s="153">
        <f>SUM(D730/C730*100)</f>
        <v>95.32521291900446</v>
      </c>
      <c r="F730" s="135">
        <f>SUM(B730)</f>
        <v>250000</v>
      </c>
      <c r="G730" s="135">
        <f>SUM(C730)</f>
        <v>6951000</v>
      </c>
      <c r="H730" s="135">
        <f>SUM(D730)</f>
        <v>6626055.55</v>
      </c>
      <c r="I730" s="135"/>
    </row>
    <row r="731" spans="1:10" s="94" customFormat="1" ht="15.75" customHeight="1">
      <c r="A731" s="105" t="s">
        <v>559</v>
      </c>
      <c r="B731" s="92">
        <v>0</v>
      </c>
      <c r="C731" s="92">
        <v>4851000</v>
      </c>
      <c r="D731" s="92">
        <v>4850700</v>
      </c>
      <c r="E731" s="99"/>
      <c r="F731" s="272"/>
      <c r="G731" s="134"/>
      <c r="H731" s="272"/>
      <c r="I731" s="134"/>
      <c r="J731" s="95"/>
    </row>
    <row r="732" spans="1:10" s="94" customFormat="1" ht="15.75" customHeight="1">
      <c r="A732" s="105" t="s">
        <v>560</v>
      </c>
      <c r="B732" s="92">
        <v>200000</v>
      </c>
      <c r="C732" s="92">
        <v>2100000</v>
      </c>
      <c r="D732" s="92">
        <v>1775355.55</v>
      </c>
      <c r="E732" s="99"/>
      <c r="G732" s="95"/>
      <c r="I732" s="134"/>
      <c r="J732" s="95"/>
    </row>
    <row r="733" spans="1:10" s="94" customFormat="1" ht="15.75" customHeight="1" thickBot="1">
      <c r="A733" s="90" t="s">
        <v>558</v>
      </c>
      <c r="B733" s="91">
        <v>50000</v>
      </c>
      <c r="C733" s="91">
        <v>0</v>
      </c>
      <c r="D733" s="91">
        <v>0</v>
      </c>
      <c r="E733" s="93"/>
      <c r="I733" s="134" t="s">
        <v>549</v>
      </c>
      <c r="J733" s="95"/>
    </row>
    <row r="734" spans="1:10" s="16" customFormat="1" ht="15.75" customHeight="1" thickBot="1">
      <c r="A734" s="101" t="s">
        <v>44</v>
      </c>
      <c r="B734" s="102">
        <f>SUM(B735:B742)</f>
        <v>9161400</v>
      </c>
      <c r="C734" s="102">
        <f>SUM(C735:C742)</f>
        <v>13854043</v>
      </c>
      <c r="D734" s="102">
        <f>SUM(D735:D742)</f>
        <v>0</v>
      </c>
      <c r="E734" s="87">
        <f>SUM(D734/C734*100)</f>
        <v>0</v>
      </c>
      <c r="F734" s="11">
        <f>SUM(B734)</f>
        <v>9161400</v>
      </c>
      <c r="G734" s="11">
        <f>SUM(C734)</f>
        <v>13854043</v>
      </c>
      <c r="H734" s="11">
        <f>SUM(D734)</f>
        <v>0</v>
      </c>
      <c r="I734" s="141"/>
      <c r="J734" s="12"/>
    </row>
    <row r="735" spans="1:10" s="132" customFormat="1" ht="15.75" customHeight="1">
      <c r="A735" s="130" t="s">
        <v>561</v>
      </c>
      <c r="B735" s="92">
        <v>3661400</v>
      </c>
      <c r="C735" s="92">
        <v>2260143</v>
      </c>
      <c r="D735" s="92">
        <v>0</v>
      </c>
      <c r="E735" s="92"/>
      <c r="F735" s="131"/>
      <c r="I735" s="273"/>
      <c r="J735" s="131"/>
    </row>
    <row r="736" spans="1:10" s="132" customFormat="1" ht="15.75" customHeight="1">
      <c r="A736" s="123" t="s">
        <v>562</v>
      </c>
      <c r="B736" s="98">
        <v>1130000</v>
      </c>
      <c r="C736" s="98">
        <v>2912500</v>
      </c>
      <c r="D736" s="98">
        <v>0</v>
      </c>
      <c r="E736" s="98"/>
      <c r="F736" s="131"/>
      <c r="I736" s="273"/>
      <c r="J736" s="131"/>
    </row>
    <row r="737" spans="1:10" s="132" customFormat="1" ht="15.75" customHeight="1">
      <c r="A737" s="123" t="s">
        <v>563</v>
      </c>
      <c r="B737" s="98">
        <v>1400000</v>
      </c>
      <c r="C737" s="98">
        <v>1666200</v>
      </c>
      <c r="D737" s="98">
        <v>0</v>
      </c>
      <c r="E737" s="98"/>
      <c r="F737" s="131"/>
      <c r="I737" s="273"/>
      <c r="J737" s="131"/>
    </row>
    <row r="738" spans="1:10" s="132" customFormat="1" ht="15.75" customHeight="1">
      <c r="A738" s="123" t="s">
        <v>564</v>
      </c>
      <c r="B738" s="98">
        <v>1900000</v>
      </c>
      <c r="C738" s="98">
        <v>5968600</v>
      </c>
      <c r="D738" s="98">
        <v>0</v>
      </c>
      <c r="E738" s="98"/>
      <c r="F738" s="131"/>
      <c r="I738" s="273"/>
      <c r="J738" s="131"/>
    </row>
    <row r="739" spans="1:10" s="132" customFormat="1" ht="15.75" customHeight="1">
      <c r="A739" s="123" t="s">
        <v>565</v>
      </c>
      <c r="B739" s="98">
        <v>770000</v>
      </c>
      <c r="C739" s="98">
        <v>937100</v>
      </c>
      <c r="D739" s="98">
        <v>0</v>
      </c>
      <c r="E739" s="98"/>
      <c r="F739" s="131"/>
      <c r="I739" s="273"/>
      <c r="J739" s="131"/>
    </row>
    <row r="740" spans="1:10" s="132" customFormat="1" ht="15.75" customHeight="1">
      <c r="A740" s="123" t="s">
        <v>566</v>
      </c>
      <c r="B740" s="98">
        <v>100000</v>
      </c>
      <c r="C740" s="98">
        <v>32500</v>
      </c>
      <c r="D740" s="98">
        <v>0</v>
      </c>
      <c r="E740" s="98"/>
      <c r="F740" s="131"/>
      <c r="I740" s="273"/>
      <c r="J740" s="131"/>
    </row>
    <row r="741" spans="1:10" s="132" customFormat="1" ht="15.75" customHeight="1">
      <c r="A741" s="123" t="s">
        <v>567</v>
      </c>
      <c r="B741" s="98">
        <v>200000</v>
      </c>
      <c r="C741" s="98">
        <v>27000</v>
      </c>
      <c r="D741" s="98">
        <v>0</v>
      </c>
      <c r="E741" s="98"/>
      <c r="F741" s="131"/>
      <c r="I741" s="273"/>
      <c r="J741" s="131"/>
    </row>
    <row r="742" spans="1:10" s="132" customFormat="1" ht="15.75" customHeight="1" thickBot="1">
      <c r="A742" s="106" t="s">
        <v>558</v>
      </c>
      <c r="B742" s="107">
        <v>0</v>
      </c>
      <c r="C742" s="107">
        <v>50000</v>
      </c>
      <c r="D742" s="107">
        <v>0</v>
      </c>
      <c r="E742" s="93"/>
      <c r="F742" s="131"/>
      <c r="I742" s="273"/>
      <c r="J742" s="131"/>
    </row>
    <row r="743" spans="1:10" s="16" customFormat="1" ht="15.75" customHeight="1">
      <c r="A743" s="84" t="s">
        <v>96</v>
      </c>
      <c r="B743" s="85">
        <f>SUM(F743)</f>
        <v>160115000</v>
      </c>
      <c r="C743" s="85">
        <f>SUM(G743)</f>
        <v>269296272.8</v>
      </c>
      <c r="D743" s="85">
        <f>SUM(H743)</f>
        <v>424627479.22</v>
      </c>
      <c r="E743" s="86">
        <f>SUM(D743/C743*100)</f>
        <v>157.68041451333448</v>
      </c>
      <c r="F743" s="133">
        <f>SUM(F249:F742)</f>
        <v>160115000</v>
      </c>
      <c r="G743" s="133">
        <f>SUM(G249:G742)</f>
        <v>269296272.8</v>
      </c>
      <c r="H743" s="133">
        <f>SUM(H249:H742)</f>
        <v>424627479.22</v>
      </c>
      <c r="I743" s="12"/>
      <c r="J743" s="12"/>
    </row>
    <row r="744" spans="1:10" s="16" customFormat="1" ht="15.75" customHeight="1" thickBot="1">
      <c r="A744" s="13" t="s">
        <v>83</v>
      </c>
      <c r="B744" s="14">
        <v>0</v>
      </c>
      <c r="C744" s="14">
        <v>0</v>
      </c>
      <c r="D744" s="14">
        <f>SUM(-D726)</f>
        <v>-212968530.02</v>
      </c>
      <c r="E744" s="65" t="s">
        <v>90</v>
      </c>
      <c r="I744" s="12"/>
      <c r="J744" s="12"/>
    </row>
    <row r="745" spans="1:10" s="22" customFormat="1" ht="15.75" customHeight="1" thickBot="1">
      <c r="A745" s="68" t="s">
        <v>97</v>
      </c>
      <c r="B745" s="69">
        <f>SUM(B743:B744)</f>
        <v>160115000</v>
      </c>
      <c r="C745" s="69">
        <f>SUM(C743:C744)</f>
        <v>269296272.8</v>
      </c>
      <c r="D745" s="69">
        <f>SUM(D743:D744)</f>
        <v>211658949.20000002</v>
      </c>
      <c r="E745" s="55">
        <f>SUM(D745/C745*100)</f>
        <v>78.59705854792655</v>
      </c>
      <c r="F745" s="133"/>
      <c r="G745" s="133"/>
      <c r="H745" s="133"/>
      <c r="I745" s="133"/>
      <c r="J745" s="133"/>
    </row>
    <row r="746" spans="1:10" s="28" customFormat="1" ht="15.75" customHeight="1">
      <c r="A746" s="29"/>
      <c r="B746" s="30"/>
      <c r="C746" s="30"/>
      <c r="D746" s="30"/>
      <c r="E746" s="31"/>
      <c r="I746" s="145"/>
      <c r="J746" s="145"/>
    </row>
    <row r="747" spans="1:10" s="17" customFormat="1" ht="15.75" customHeight="1" thickBot="1">
      <c r="A747" s="25"/>
      <c r="B747" s="26"/>
      <c r="C747" s="26"/>
      <c r="D747" s="26"/>
      <c r="E747" s="27"/>
      <c r="F747" s="32"/>
      <c r="I747" s="32"/>
      <c r="J747" s="32"/>
    </row>
    <row r="748" spans="1:10" s="17" customFormat="1" ht="15.75" customHeight="1" thickBot="1">
      <c r="A748" s="70" t="s">
        <v>85</v>
      </c>
      <c r="B748" s="71">
        <f>SUM(B244-B745)</f>
        <v>471000</v>
      </c>
      <c r="C748" s="71">
        <f>SUM(C242-C743)</f>
        <v>-86266000.00000003</v>
      </c>
      <c r="D748" s="71">
        <f>SUM(D244-D745)</f>
        <v>-1662729.9499999285</v>
      </c>
      <c r="E748" s="72"/>
      <c r="I748" s="32"/>
      <c r="J748" s="32"/>
    </row>
    <row r="749" spans="1:10" s="17" customFormat="1" ht="15.75" customHeight="1">
      <c r="A749" s="33"/>
      <c r="B749" s="19"/>
      <c r="C749" s="19"/>
      <c r="D749" s="19"/>
      <c r="E749" s="20"/>
      <c r="I749" s="32"/>
      <c r="J749" s="32"/>
    </row>
    <row r="750" spans="1:10" s="17" customFormat="1" ht="15.75" customHeight="1">
      <c r="A750" s="33"/>
      <c r="B750" s="19"/>
      <c r="C750" s="19"/>
      <c r="D750" s="19"/>
      <c r="E750" s="20"/>
      <c r="I750" s="32"/>
      <c r="J750" s="32"/>
    </row>
    <row r="751" spans="1:10" s="17" customFormat="1" ht="15.75" customHeight="1" thickBot="1">
      <c r="A751" s="33"/>
      <c r="B751" s="19"/>
      <c r="C751" s="19"/>
      <c r="D751" s="19"/>
      <c r="E751" s="20"/>
      <c r="I751" s="32"/>
      <c r="J751" s="32"/>
    </row>
    <row r="752" spans="1:10" s="17" customFormat="1" ht="15.75" customHeight="1">
      <c r="A752" s="80" t="s">
        <v>15</v>
      </c>
      <c r="B752" s="82" t="s">
        <v>89</v>
      </c>
      <c r="C752" s="82" t="s">
        <v>16</v>
      </c>
      <c r="D752" s="82" t="s">
        <v>4</v>
      </c>
      <c r="E752" s="82"/>
      <c r="I752" s="32"/>
      <c r="J752" s="32"/>
    </row>
    <row r="753" spans="1:10" s="17" customFormat="1" ht="15.75" customHeight="1" thickBot="1">
      <c r="A753" s="81" t="s">
        <v>1</v>
      </c>
      <c r="B753" s="83" t="s">
        <v>18</v>
      </c>
      <c r="C753" s="83" t="s">
        <v>18</v>
      </c>
      <c r="D753" s="83" t="s">
        <v>19</v>
      </c>
      <c r="E753" s="83"/>
      <c r="I753" s="32"/>
      <c r="J753" s="32"/>
    </row>
    <row r="754" spans="1:5" ht="15.75" customHeight="1">
      <c r="A754" s="38" t="s">
        <v>84</v>
      </c>
      <c r="B754" s="39">
        <v>0</v>
      </c>
      <c r="C754" s="39">
        <v>76741000</v>
      </c>
      <c r="D754" s="39">
        <v>-5034576.82</v>
      </c>
      <c r="E754" s="42"/>
    </row>
    <row r="755" spans="1:5" ht="15.75" customHeight="1">
      <c r="A755" s="9" t="s">
        <v>725</v>
      </c>
      <c r="B755" s="10">
        <v>0</v>
      </c>
      <c r="C755" s="10">
        <v>0</v>
      </c>
      <c r="D755" s="10">
        <v>20100000</v>
      </c>
      <c r="E755" s="42"/>
    </row>
    <row r="756" spans="1:5" ht="15.75" customHeight="1">
      <c r="A756" s="121" t="s">
        <v>726</v>
      </c>
      <c r="B756" s="122">
        <v>0</v>
      </c>
      <c r="C756" s="122">
        <v>0</v>
      </c>
      <c r="D756" s="122">
        <v>-12100000</v>
      </c>
      <c r="E756" s="42"/>
    </row>
    <row r="757" spans="1:5" ht="15.75" customHeight="1">
      <c r="A757" s="43" t="s">
        <v>128</v>
      </c>
      <c r="B757" s="40">
        <v>1672000</v>
      </c>
      <c r="C757" s="40">
        <v>1672000</v>
      </c>
      <c r="D757" s="40">
        <v>1672091</v>
      </c>
      <c r="E757" s="42"/>
    </row>
    <row r="758" spans="1:5" ht="15.75" customHeight="1">
      <c r="A758" s="43" t="s">
        <v>727</v>
      </c>
      <c r="B758" s="40">
        <v>0</v>
      </c>
      <c r="C758" s="40">
        <v>10000000</v>
      </c>
      <c r="D758" s="40">
        <v>2342081</v>
      </c>
      <c r="E758" s="42"/>
    </row>
    <row r="759" spans="1:6" ht="15.75" customHeight="1">
      <c r="A759" s="9" t="s">
        <v>728</v>
      </c>
      <c r="B759" s="10">
        <v>-373000</v>
      </c>
      <c r="C759" s="10">
        <v>-377000</v>
      </c>
      <c r="D759" s="10">
        <v>-376499.6</v>
      </c>
      <c r="E759" s="74"/>
      <c r="F759" s="11"/>
    </row>
    <row r="760" spans="1:6" ht="15.75" customHeight="1">
      <c r="A760" s="9" t="s">
        <v>729</v>
      </c>
      <c r="B760" s="10">
        <v>-1770000</v>
      </c>
      <c r="C760" s="10">
        <v>-1770000</v>
      </c>
      <c r="D760" s="10">
        <v>-1770000</v>
      </c>
      <c r="E760" s="74"/>
      <c r="F760" s="11"/>
    </row>
    <row r="761" spans="1:6" ht="15.75" customHeight="1">
      <c r="A761" s="9" t="s">
        <v>568</v>
      </c>
      <c r="B761" s="10">
        <v>0</v>
      </c>
      <c r="C761" s="10">
        <v>0</v>
      </c>
      <c r="D761" s="10">
        <v>-3000000</v>
      </c>
      <c r="E761" s="74"/>
      <c r="F761" s="11"/>
    </row>
    <row r="762" spans="1:6" ht="20.25" customHeight="1" thickBot="1">
      <c r="A762" s="79" t="s">
        <v>139</v>
      </c>
      <c r="B762" s="78">
        <v>0</v>
      </c>
      <c r="C762" s="78">
        <v>0</v>
      </c>
      <c r="D762" s="78">
        <v>-170365.63</v>
      </c>
      <c r="E762" s="65"/>
      <c r="F762" s="11"/>
    </row>
    <row r="763" spans="1:10" s="1" customFormat="1" ht="15.75" customHeight="1" thickBot="1">
      <c r="A763" s="73" t="s">
        <v>15</v>
      </c>
      <c r="B763" s="67">
        <f>SUM(B754:B762)</f>
        <v>-471000</v>
      </c>
      <c r="C763" s="67">
        <f>SUM(C754:C762)</f>
        <v>86266000</v>
      </c>
      <c r="D763" s="67">
        <f>SUM(D754:D762)</f>
        <v>1662729.9500000002</v>
      </c>
      <c r="E763" s="55" t="s">
        <v>168</v>
      </c>
      <c r="I763" s="144"/>
      <c r="J763" s="144"/>
    </row>
    <row r="768" ht="15.75" customHeight="1" thickBot="1">
      <c r="A768" s="149" t="s">
        <v>730</v>
      </c>
    </row>
    <row r="769" spans="1:2" ht="15.75" customHeight="1" thickBot="1">
      <c r="A769" s="276" t="s">
        <v>731</v>
      </c>
      <c r="B769" s="54">
        <v>201191.28</v>
      </c>
    </row>
    <row r="770" spans="1:2" ht="15.75" customHeight="1">
      <c r="A770" s="38" t="s">
        <v>732</v>
      </c>
      <c r="B770" s="42">
        <v>1065364</v>
      </c>
    </row>
    <row r="771" spans="1:2" ht="15.75" customHeight="1">
      <c r="A771" s="9" t="s">
        <v>733</v>
      </c>
      <c r="B771" s="74">
        <v>248174.1</v>
      </c>
    </row>
    <row r="772" spans="1:2" ht="15.75" customHeight="1" thickBot="1">
      <c r="A772" s="43" t="s">
        <v>734</v>
      </c>
      <c r="B772" s="277">
        <v>633.73</v>
      </c>
    </row>
    <row r="773" spans="1:2" ht="15.75" customHeight="1" thickBot="1">
      <c r="A773" s="276" t="s">
        <v>735</v>
      </c>
      <c r="B773" s="54">
        <f>SUM(B769:B772)</f>
        <v>1515363.11</v>
      </c>
    </row>
    <row r="774" spans="1:2" ht="15.75" customHeight="1">
      <c r="A774" s="9" t="s">
        <v>736</v>
      </c>
      <c r="B774" s="74">
        <v>10000</v>
      </c>
    </row>
    <row r="775" spans="1:2" ht="15.75" customHeight="1">
      <c r="A775" s="9" t="s">
        <v>737</v>
      </c>
      <c r="B775" s="74">
        <v>359055</v>
      </c>
    </row>
    <row r="776" spans="1:2" ht="15.75" customHeight="1">
      <c r="A776" s="9" t="s">
        <v>738</v>
      </c>
      <c r="B776" s="74">
        <v>355800</v>
      </c>
    </row>
    <row r="777" spans="1:2" ht="15.75" customHeight="1">
      <c r="A777" s="9" t="s">
        <v>739</v>
      </c>
      <c r="B777" s="74">
        <v>10259</v>
      </c>
    </row>
    <row r="778" spans="1:2" ht="15.75" customHeight="1">
      <c r="A778" s="9" t="s">
        <v>740</v>
      </c>
      <c r="B778" s="74">
        <v>21933</v>
      </c>
    </row>
    <row r="779" spans="1:2" ht="15.75" customHeight="1">
      <c r="A779" s="9" t="s">
        <v>741</v>
      </c>
      <c r="B779" s="74">
        <v>114010</v>
      </c>
    </row>
    <row r="780" spans="1:2" ht="15.75" customHeight="1">
      <c r="A780" s="9" t="s">
        <v>742</v>
      </c>
      <c r="B780" s="74">
        <v>91500</v>
      </c>
    </row>
    <row r="781" spans="1:2" ht="15.75" customHeight="1">
      <c r="A781" s="9" t="s">
        <v>733</v>
      </c>
      <c r="B781" s="74">
        <v>124364.23</v>
      </c>
    </row>
    <row r="782" spans="1:2" ht="15.75" customHeight="1" thickBot="1">
      <c r="A782" s="43" t="s">
        <v>743</v>
      </c>
      <c r="B782" s="277">
        <v>126.4</v>
      </c>
    </row>
    <row r="783" spans="1:2" ht="15.75" customHeight="1" thickBot="1">
      <c r="A783" s="276" t="s">
        <v>745</v>
      </c>
      <c r="B783" s="54">
        <f>SUM(B774:B782)</f>
        <v>1087047.63</v>
      </c>
    </row>
    <row r="784" spans="1:2" ht="15.75" customHeight="1" thickBot="1">
      <c r="A784" s="163" t="s">
        <v>744</v>
      </c>
      <c r="B784" s="165">
        <f>SUM(B773-B783)</f>
        <v>428315.4800000002</v>
      </c>
    </row>
    <row r="786" ht="15.75" customHeight="1" thickBot="1">
      <c r="A786" s="149" t="s">
        <v>746</v>
      </c>
    </row>
    <row r="787" spans="1:2" ht="15.75" customHeight="1">
      <c r="A787" s="275" t="s">
        <v>731</v>
      </c>
      <c r="B787" s="64">
        <v>253235.47</v>
      </c>
    </row>
    <row r="788" spans="1:2" ht="15.75" customHeight="1">
      <c r="A788" s="9" t="s">
        <v>751</v>
      </c>
      <c r="B788" s="74"/>
    </row>
    <row r="789" spans="1:2" ht="15.75" customHeight="1">
      <c r="A789" s="9" t="s">
        <v>747</v>
      </c>
      <c r="B789" s="74">
        <v>63344.56</v>
      </c>
    </row>
    <row r="790" spans="1:2" ht="15.75" customHeight="1">
      <c r="A790" s="9" t="s">
        <v>748</v>
      </c>
      <c r="B790" s="74">
        <v>23799.08</v>
      </c>
    </row>
    <row r="791" spans="1:2" ht="15.75" customHeight="1">
      <c r="A791" s="9" t="s">
        <v>749</v>
      </c>
      <c r="B791" s="74">
        <v>21979</v>
      </c>
    </row>
    <row r="792" spans="1:2" ht="15.75" customHeight="1">
      <c r="A792" s="9" t="s">
        <v>750</v>
      </c>
      <c r="B792" s="74">
        <v>1620</v>
      </c>
    </row>
    <row r="793" spans="1:2" ht="15.75" customHeight="1">
      <c r="A793" s="9" t="s">
        <v>752</v>
      </c>
      <c r="B793" s="74"/>
    </row>
    <row r="794" spans="1:2" ht="15.75" customHeight="1">
      <c r="A794" s="9" t="s">
        <v>747</v>
      </c>
      <c r="B794" s="74">
        <v>80064.92</v>
      </c>
    </row>
    <row r="795" spans="1:2" ht="15.75" customHeight="1">
      <c r="A795" s="9" t="s">
        <v>748</v>
      </c>
      <c r="B795" s="74">
        <v>28891.42</v>
      </c>
    </row>
    <row r="796" spans="1:2" ht="15.75" customHeight="1">
      <c r="A796" s="9" t="s">
        <v>749</v>
      </c>
      <c r="B796" s="74">
        <v>28764.41</v>
      </c>
    </row>
    <row r="797" spans="1:2" ht="15.75" customHeight="1">
      <c r="A797" s="9" t="s">
        <v>750</v>
      </c>
      <c r="B797" s="74">
        <v>4800</v>
      </c>
    </row>
    <row r="798" spans="1:2" ht="15.75" customHeight="1" thickBot="1">
      <c r="A798" s="43" t="s">
        <v>753</v>
      </c>
      <c r="B798" s="277">
        <v>-180000</v>
      </c>
    </row>
    <row r="799" spans="1:2" ht="15.75" customHeight="1" thickBot="1">
      <c r="A799" s="151" t="s">
        <v>754</v>
      </c>
      <c r="B799" s="153">
        <f>SUM(B787:B798)</f>
        <v>326498.86</v>
      </c>
    </row>
    <row r="801" ht="15.75" customHeight="1" thickBot="1">
      <c r="A801" s="149" t="s">
        <v>755</v>
      </c>
    </row>
    <row r="802" spans="1:2" ht="15.75" customHeight="1">
      <c r="A802" s="275" t="s">
        <v>731</v>
      </c>
      <c r="B802" s="64">
        <v>4444242.47</v>
      </c>
    </row>
    <row r="803" spans="1:2" ht="15.75" customHeight="1">
      <c r="A803" s="9" t="s">
        <v>756</v>
      </c>
      <c r="B803" s="74">
        <v>839254.58</v>
      </c>
    </row>
    <row r="804" spans="1:2" ht="15.75" customHeight="1">
      <c r="A804" s="9" t="s">
        <v>757</v>
      </c>
      <c r="B804" s="74">
        <v>-4900000</v>
      </c>
    </row>
    <row r="805" spans="1:2" ht="15.75" customHeight="1">
      <c r="A805" s="9" t="s">
        <v>758</v>
      </c>
      <c r="B805" s="74">
        <v>7753.87</v>
      </c>
    </row>
    <row r="806" spans="1:2" ht="15.75" customHeight="1" thickBot="1">
      <c r="A806" s="43" t="s">
        <v>759</v>
      </c>
      <c r="B806" s="277">
        <v>-30.8</v>
      </c>
    </row>
    <row r="807" spans="1:2" ht="15.75" customHeight="1" thickBot="1">
      <c r="A807" s="151" t="s">
        <v>760</v>
      </c>
      <c r="B807" s="153">
        <f>SUM(B802:B806)</f>
        <v>391220.1199999998</v>
      </c>
    </row>
    <row r="809" ht="15.75" customHeight="1" thickBot="1">
      <c r="A809" s="266" t="s">
        <v>761</v>
      </c>
    </row>
    <row r="810" spans="1:2" ht="15.75" customHeight="1">
      <c r="A810" s="275" t="s">
        <v>731</v>
      </c>
      <c r="B810" s="64">
        <v>2426507.95</v>
      </c>
    </row>
    <row r="811" spans="1:2" ht="15.75" customHeight="1">
      <c r="A811" s="9" t="s">
        <v>762</v>
      </c>
      <c r="B811" s="74">
        <v>-2400000</v>
      </c>
    </row>
    <row r="812" spans="1:2" ht="15.75" customHeight="1">
      <c r="A812" s="9" t="s">
        <v>758</v>
      </c>
      <c r="B812" s="74">
        <v>2917.88</v>
      </c>
    </row>
    <row r="813" spans="1:2" ht="15.75" customHeight="1" thickBot="1">
      <c r="A813" s="43" t="s">
        <v>759</v>
      </c>
      <c r="B813" s="277">
        <v>-5.4</v>
      </c>
    </row>
    <row r="814" spans="1:2" ht="15.75" customHeight="1" thickBot="1">
      <c r="A814" s="151" t="s">
        <v>763</v>
      </c>
      <c r="B814" s="153">
        <f>SUM(B810:B813)</f>
        <v>29420.430000000186</v>
      </c>
    </row>
  </sheetData>
  <sheetProtection/>
  <mergeCells count="20"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1:E41"/>
    <mergeCell ref="A42:E42"/>
    <mergeCell ref="A35:E35"/>
    <mergeCell ref="A36:E36"/>
    <mergeCell ref="A37:E37"/>
    <mergeCell ref="A38:E38"/>
    <mergeCell ref="A39:E39"/>
    <mergeCell ref="A40:E40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landscape" paperSize="9" scale="74" r:id="rId1"/>
  <headerFooter alignWithMargins="0">
    <oddHeader>&amp;R&amp;P</oddHeader>
  </headerFooter>
  <rowBreaks count="14" manualBreakCount="14">
    <brk id="41" max="4" man="1"/>
    <brk id="85" max="4" man="1"/>
    <brk id="136" max="4" man="1"/>
    <brk id="189" max="4" man="1"/>
    <brk id="244" max="4" man="1"/>
    <brk id="342" max="4" man="1"/>
    <brk id="389" max="4" man="1"/>
    <brk id="434" max="4" man="1"/>
    <brk id="488" max="4" man="1"/>
    <brk id="538" max="4" man="1"/>
    <brk id="589" max="4" man="1"/>
    <brk id="634" max="4" man="1"/>
    <brk id="679" max="4" man="1"/>
    <brk id="7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2014-05-27T08:57:42Z</cp:lastPrinted>
  <dcterms:created xsi:type="dcterms:W3CDTF">2004-04-21T06:41:00Z</dcterms:created>
  <dcterms:modified xsi:type="dcterms:W3CDTF">2014-05-27T08:59:03Z</dcterms:modified>
  <cp:category/>
  <cp:version/>
  <cp:contentType/>
  <cp:contentStatus/>
</cp:coreProperties>
</file>