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'List1'!$A$1:$E$759</definedName>
  </definedNames>
  <calcPr fullCalcOnLoad="1"/>
</workbook>
</file>

<file path=xl/sharedStrings.xml><?xml version="1.0" encoding="utf-8"?>
<sst xmlns="http://schemas.openxmlformats.org/spreadsheetml/2006/main" count="883" uniqueCount="716">
  <si>
    <t>PŘÍJMY, VÝDAJE, FINANCOVÁNÍ A JEJICH KONSOLIDACE</t>
  </si>
  <si>
    <t>TEXT</t>
  </si>
  <si>
    <t>ROZPOČET</t>
  </si>
  <si>
    <t>UPRAVENÝ</t>
  </si>
  <si>
    <t>SKUTEČNOST</t>
  </si>
  <si>
    <t>v Kč</t>
  </si>
  <si>
    <t>třída 1 - daňové příjmy</t>
  </si>
  <si>
    <t>třída 2 - nedaňové příjmy</t>
  </si>
  <si>
    <t>třída 3 - kapitálové příjmy</t>
  </si>
  <si>
    <t>třída 4 - přijaté dotace</t>
  </si>
  <si>
    <t xml:space="preserve">          = dotace po konsolidaci</t>
  </si>
  <si>
    <t>PŘÍJMY PO KONSOLIDACI CELKEM</t>
  </si>
  <si>
    <t>třída 5 - běžné výdaje</t>
  </si>
  <si>
    <t xml:space="preserve">          = běžné výdaje po konsolidaci</t>
  </si>
  <si>
    <t>třída 6 - kapitálové výdaje</t>
  </si>
  <si>
    <t>VÝDAJE PO KONSOLIDACI CELKEM</t>
  </si>
  <si>
    <t>SALDO PŘÍJMU A VÝDAJŮ PO KONSOL.</t>
  </si>
  <si>
    <t>FINANCOVÁNÍ</t>
  </si>
  <si>
    <t>RU</t>
  </si>
  <si>
    <t>% RU</t>
  </si>
  <si>
    <t>(v tis.Kč)</t>
  </si>
  <si>
    <t>(v Kč)</t>
  </si>
  <si>
    <t>Daň z příjmů fyz.osob ze SVČ</t>
  </si>
  <si>
    <t>Daň z příjmů fyz.osob ze záv.činnosti...</t>
  </si>
  <si>
    <t>Daň z příjmů fyzických osob z kapit.výnosů</t>
  </si>
  <si>
    <t>Daň z příjmů právnických osob</t>
  </si>
  <si>
    <t>Daň z příjmů právnických osob za obce</t>
  </si>
  <si>
    <t>Daň z přidané hodnoty</t>
  </si>
  <si>
    <t>Poplatek za likvidaci komunálního odpadu</t>
  </si>
  <si>
    <t>Poplatek ze psů</t>
  </si>
  <si>
    <t>Poplatek za užívání veřejného prostranství</t>
  </si>
  <si>
    <t>Poplatek z ubytovací kapacity</t>
  </si>
  <si>
    <t>Poplatek za povolení k vjezdu</t>
  </si>
  <si>
    <t>Poplatek za provozovaný výher.hrací přístroj</t>
  </si>
  <si>
    <t>Správní poplatky</t>
  </si>
  <si>
    <t>Daň z nemovitostí</t>
  </si>
  <si>
    <t>Daňové příjmy celkem</t>
  </si>
  <si>
    <t>Nedaňové příjmy:</t>
  </si>
  <si>
    <t>Daňové příjmy:</t>
  </si>
  <si>
    <t>Pěstební činnost - příjmy z prodeje dřeva</t>
  </si>
  <si>
    <t>Předškolní zařízení</t>
  </si>
  <si>
    <t>Základní školy</t>
  </si>
  <si>
    <t>Zájmová činnost v kultuře</t>
  </si>
  <si>
    <t>Využití volného času dětí a mládeže</t>
  </si>
  <si>
    <t>Bytové hospodářství</t>
  </si>
  <si>
    <t>Prevence vzniku odpadů</t>
  </si>
  <si>
    <t>Činnost místní správy</t>
  </si>
  <si>
    <t>Ostatní činnosti j.n.</t>
  </si>
  <si>
    <t>Nedaňové příjmy celkem</t>
  </si>
  <si>
    <t>Kapitálové příjmy:</t>
  </si>
  <si>
    <t>Kapitálové příjmy celkem</t>
  </si>
  <si>
    <t>Převody z vlast.fondů hosp.činnosti</t>
  </si>
  <si>
    <t>Převody z rozpočtových účtů</t>
  </si>
  <si>
    <t>´    - konsolidace</t>
  </si>
  <si>
    <t>Celkem příjmy</t>
  </si>
  <si>
    <t>´   -konsolidace</t>
  </si>
  <si>
    <t xml:space="preserve">    příjmy po konsolidaci</t>
  </si>
  <si>
    <t>Ozdravování hosp.zvířat, pol. a spec.plodin</t>
  </si>
  <si>
    <t>Pěstební činnost</t>
  </si>
  <si>
    <t>Silnice</t>
  </si>
  <si>
    <t>Bezpečnost silničního provozu</t>
  </si>
  <si>
    <t>Pitná voda</t>
  </si>
  <si>
    <t>Činnosti knihovnické</t>
  </si>
  <si>
    <t>Činnosti muzeí a galerií</t>
  </si>
  <si>
    <t>Ostatní záležitosti kultury</t>
  </si>
  <si>
    <t>Rozhlas a televize</t>
  </si>
  <si>
    <t>Ostatní záležitosti kultury, církví a sděl.prostř.</t>
  </si>
  <si>
    <t>Sportovní zařízení v majetku obce</t>
  </si>
  <si>
    <t>Ostatní tělovýchovná činnost</t>
  </si>
  <si>
    <t>Ostatní zájmová činnost a rekreace</t>
  </si>
  <si>
    <t>Veřejné osvětlení</t>
  </si>
  <si>
    <t>Pohřebnictví</t>
  </si>
  <si>
    <t>Komunální služby a úz.rozvoj jn.n.</t>
  </si>
  <si>
    <t>Sběr a svoz komunálních odpadů</t>
  </si>
  <si>
    <t>Ostatní nakládání s odpady</t>
  </si>
  <si>
    <t>Péče o vzhled obcí a veřejnou zeleň</t>
  </si>
  <si>
    <t>Ostatní činnosti k ochraně přírody a krajiny</t>
  </si>
  <si>
    <t>Ostatní ekologické záležitosti</t>
  </si>
  <si>
    <t>Ochrana obyvatelstva</t>
  </si>
  <si>
    <t>Bezpečnost a veřejný pořádek</t>
  </si>
  <si>
    <t>Požární ochrana - dobrovolná část</t>
  </si>
  <si>
    <t>Zastupitelstva obcí</t>
  </si>
  <si>
    <t>Pojištění funkčně nespecifikované</t>
  </si>
  <si>
    <t>Převody vlastním fondům v rozp.úz.úrovně</t>
  </si>
  <si>
    <t>Ostatní finanční operace</t>
  </si>
  <si>
    <t>Finanční vypořádání minulých let</t>
  </si>
  <si>
    <t>DRUH VÝDAJE</t>
  </si>
  <si>
    <t>´  - konsolidace</t>
  </si>
  <si>
    <t>Změna stavu krátk.prostředků na bank.účtech</t>
  </si>
  <si>
    <t>SALDO PŘÍJMŮ A VÝDAJŮ PO KONSOL.</t>
  </si>
  <si>
    <t xml:space="preserve">           - konsolidační položky</t>
  </si>
  <si>
    <t>FINANCOVÁNÍ PO KONSOLIDACI</t>
  </si>
  <si>
    <t>SCHVÁLENÝ</t>
  </si>
  <si>
    <t>RS</t>
  </si>
  <si>
    <t>xx</t>
  </si>
  <si>
    <t>Správa v lesním hospodářství</t>
  </si>
  <si>
    <t>Odvádění a čištění odpadních vod</t>
  </si>
  <si>
    <t xml:space="preserve">Zachování a obnova kulturních památek </t>
  </si>
  <si>
    <t>Ekologická výchova a osvěta</t>
  </si>
  <si>
    <t>Běžné a kapitálové výdaje:</t>
  </si>
  <si>
    <t>Výdaje celkem</t>
  </si>
  <si>
    <t>Výdaje po konsolidaci</t>
  </si>
  <si>
    <t>Odvody za odnětí půdy ze ZPF</t>
  </si>
  <si>
    <t>Příjmy za zkoušky odb.způsob.od žadat.o ŘO</t>
  </si>
  <si>
    <t>Neinv.přijaté transfery ze SR v rámci SDV</t>
  </si>
  <si>
    <t>Přijaté transfery:</t>
  </si>
  <si>
    <t>Přijaté  transfery celkem</t>
  </si>
  <si>
    <t>Ostatní neinv.přijaté transfery ze SR</t>
  </si>
  <si>
    <t>Neinvest.přijaté transfery od krajů</t>
  </si>
  <si>
    <t>Školní stravování při předšk.a zákl.vzdělávání</t>
  </si>
  <si>
    <t>Ostatní záležitosti soc.věcí a politiky zam.</t>
  </si>
  <si>
    <t xml:space="preserve"> </t>
  </si>
  <si>
    <t>Využívání a zneškodňování komunálních odpadů</t>
  </si>
  <si>
    <t>Sociální dávky-hm.nouze</t>
  </si>
  <si>
    <t>Sociální dávky-příspěvek na péči</t>
  </si>
  <si>
    <t>Ostatní odvody z vybraných činností a služeb j.n.</t>
  </si>
  <si>
    <t>Příjmy z prodeje pozemků</t>
  </si>
  <si>
    <t xml:space="preserve">Neinv.přijaté transfery z všeob.pokl.správy:     </t>
  </si>
  <si>
    <t>Provoz veřejné silniční dopravy-dopravní obslužnost</t>
  </si>
  <si>
    <t>Ostat.soc. péče a pomoc dětem a mládeži-dotace,vých.táb.</t>
  </si>
  <si>
    <t xml:space="preserve">Neinves.přijaté transfery od obcí </t>
  </si>
  <si>
    <t>Ostatní zálež.v silnič.dopravě</t>
  </si>
  <si>
    <t>Úpravy drobných vodních toků</t>
  </si>
  <si>
    <t>Hudební činnost</t>
  </si>
  <si>
    <t>Ostatní záležitosti bezpečnosti, veř.pořádku…</t>
  </si>
  <si>
    <t>% ROZPOČTU</t>
  </si>
  <si>
    <t>UPRAVENÉHO</t>
  </si>
  <si>
    <t>v.Kč</t>
  </si>
  <si>
    <t>-</t>
  </si>
  <si>
    <t>Investiční přijaté transfery od krajů</t>
  </si>
  <si>
    <t>přijaté dotace a převody po konsolidaci celkem</t>
  </si>
  <si>
    <t>Cestovní ruch</t>
  </si>
  <si>
    <t>Základní umělecké školy</t>
  </si>
  <si>
    <t>Monitoring nakládání s odpady</t>
  </si>
  <si>
    <t xml:space="preserve"> Další příjmy, které ovlivňují % plnění rozpočtu, jsou přijaté sankční platby, pojist.plnění  a jiné příjmy, které nelze předem naplánovat. Tyto příjmy je možné,</t>
  </si>
  <si>
    <t xml:space="preserve"> v některých případech i povinné (např.ochrana živ.prostředí) zařazovat v průběhu roku do rozpočtu upraveného a použít na financování nutných výdajů. </t>
  </si>
  <si>
    <t>Poplatky za znečišťování ovzduší</t>
  </si>
  <si>
    <t>Poplatky za odnětí pozemků plnění funkcí lesa</t>
  </si>
  <si>
    <t>Vydavatelská činnost</t>
  </si>
  <si>
    <t>K 31.12.2011</t>
  </si>
  <si>
    <t>rozpočtované částky (RU:286 460 tis.Kč), profinancováno bylo 332 858 288,65. Kč výdajů rozpočtovaných, t.j. 85 %  rozpočtu upraveného (RU: 390 950 tis. Kč).</t>
  </si>
  <si>
    <t>PŘÍJMY HLAVNÍ ČINNOSTI K 31.12.2011</t>
  </si>
  <si>
    <t>ROZBOR HOSPODAŘENÍ MĚSTA VELKÉ MEZIŘÍČÍ K 31.12.2011</t>
  </si>
  <si>
    <t xml:space="preserve">Hospodaření města k 31.12..2011 vykazuje záporný výsledek  -41 661 413,54 Kč. Dosažené příjmy  po konsolidaci ve výši 291 196 875,11.Kč představují   101,65  %  </t>
  </si>
  <si>
    <t>Vysočina byly do rozpočtu města zařazovány na základě vydaných rozhodnutí nebo jiných oznámení o poukázání dotace.</t>
  </si>
  <si>
    <t>jednak tím, že některé akce byly profinancovány částečně, nebo nebyly financovány v r.2011 vůbec.</t>
  </si>
  <si>
    <t xml:space="preserve">     -stavební</t>
  </si>
  <si>
    <t xml:space="preserve">     -rybářské lístky</t>
  </si>
  <si>
    <t xml:space="preserve">     -tombola</t>
  </si>
  <si>
    <t xml:space="preserve">     -matrika</t>
  </si>
  <si>
    <t xml:space="preserve">     -evidence obyvatel</t>
  </si>
  <si>
    <t xml:space="preserve">     -živnost</t>
  </si>
  <si>
    <t xml:space="preserve">     -evidence zemědělců</t>
  </si>
  <si>
    <t xml:space="preserve">     -vodní hospodářství</t>
  </si>
  <si>
    <t xml:space="preserve">     -dopravní</t>
  </si>
  <si>
    <t xml:space="preserve">     -OP,pasy</t>
  </si>
  <si>
    <t xml:space="preserve">     -lovecké lístky</t>
  </si>
  <si>
    <t xml:space="preserve">     -sociální-ZTP</t>
  </si>
  <si>
    <t xml:space="preserve">     -rozhodnutí o upuštění od třídění</t>
  </si>
  <si>
    <t xml:space="preserve">     -ŽP-licence OLH</t>
  </si>
  <si>
    <t xml:space="preserve">     -výstup z ISVS</t>
  </si>
  <si>
    <t xml:space="preserve">     -kopírování ze spisu</t>
  </si>
  <si>
    <t>Celospolečenské funkce lesů - přijaté sankční platby + náklady řízení</t>
  </si>
  <si>
    <t>Ostatní záležitosti těžeb.průmyslu a energetiky-příjmy z úhrad z dobývacího prostoru</t>
  </si>
  <si>
    <t>Ostatní služby-pronájem sloupů VO, nájem mostu nad dálnicí,nájem plakátovací plochy</t>
  </si>
  <si>
    <t>Ostatní správa v průmyslu,obchodu,staveb. a službách-přijaté sankční platby živnost.</t>
  </si>
  <si>
    <t>Silnice-dar SATT.a.s. na opravu chodníků a komunikací</t>
  </si>
  <si>
    <t xml:space="preserve">          -přijaté pojistné náhrady</t>
  </si>
  <si>
    <t>Ostatní záležitosti v silniční dopravě-přijaté pojistné náhrady</t>
  </si>
  <si>
    <t>Ostatní záležitosti v dopravě-dopravní pokuty a náklady řízení</t>
  </si>
  <si>
    <t>Ostatní správa ve vodním hospodářství-přijaté sankční platby+náklady řízení</t>
  </si>
  <si>
    <t>Předškolní zařízení-nájemné MŠ Lhotky</t>
  </si>
  <si>
    <t xml:space="preserve">                              -přijaté pojistné náhrady</t>
  </si>
  <si>
    <t>Základní školy - příjmy z pronájmů</t>
  </si>
  <si>
    <t xml:space="preserve">                       - dar od E.ON pro ZŠ Oslavická</t>
  </si>
  <si>
    <t xml:space="preserve">                        - vratka inv.dotace poskytnuté v r.2010 ZŠ Oslavická</t>
  </si>
  <si>
    <t>Školní stravování-úhrada věcných  nákladů</t>
  </si>
  <si>
    <t>Zachování a obnova kult.památek-přijaté pojistné náhrady</t>
  </si>
  <si>
    <t xml:space="preserve">                                                      -přijaté sankční platby + náklady řízení</t>
  </si>
  <si>
    <t>Pořízení,zachov.a obnova hodnot nár.hist.a kult.povědomí-přijaté poj.náhrady</t>
  </si>
  <si>
    <t>Zájmová činnost v kultuře-nájemné KD Mostiště</t>
  </si>
  <si>
    <t xml:space="preserve">                                         -nájemné KD Lhotky</t>
  </si>
  <si>
    <t xml:space="preserve">                                         -nájemné Jupiter Club</t>
  </si>
  <si>
    <t xml:space="preserve">                                         -přijaté pojistné náhrady</t>
  </si>
  <si>
    <t xml:space="preserve">                                         -přijaté přeplatky a přefakturace  energií v KD</t>
  </si>
  <si>
    <t>Ostatní záležitosti kultury, církví a sděl.prostředků-za svatební obřady</t>
  </si>
  <si>
    <t xml:space="preserve">                                          -přijaté sponz.dary na ples města</t>
  </si>
  <si>
    <t xml:space="preserve">                                          -za lístky na tombolu na ples města</t>
  </si>
  <si>
    <t xml:space="preserve">                                          -za vstupenky na ples města (23 160,00 + 18 600,00)</t>
  </si>
  <si>
    <t>Sportovní zařízení v majetku obce - Zim.stadion-pronájem bufetu</t>
  </si>
  <si>
    <t>Zdravotnická záchranná služba - pronájem prostor</t>
  </si>
  <si>
    <t>Veřejné osvětlení - přijaté pojistné náhrady</t>
  </si>
  <si>
    <t xml:space="preserve">                             - přijaté přeplatky energií</t>
  </si>
  <si>
    <t xml:space="preserve">                             - přefakt.el.energie za rekl.poutač za r.2010</t>
  </si>
  <si>
    <t xml:space="preserve">Pohřebnictví-příjmy z pronájmů hrobových míst </t>
  </si>
  <si>
    <t xml:space="preserve">                   -úhrada za pohřby vypravované městem v r.2010</t>
  </si>
  <si>
    <t>Výst. a údržba míst.inž.sítí-prodej plynárenského zařízení Hrbov</t>
  </si>
  <si>
    <t>Sport.zařízení v majetku obce-prodej AQUEKO-budova,pozemky</t>
  </si>
  <si>
    <t>Komunální služby a úz.rozvoj j.n.- Program obnovy venkova</t>
  </si>
  <si>
    <t xml:space="preserve">                                                    - věcná břemena</t>
  </si>
  <si>
    <t xml:space="preserve">                                                    - geom.zaměření</t>
  </si>
  <si>
    <t xml:space="preserve">                                                    - připojení do Metropolitní sítě</t>
  </si>
  <si>
    <t xml:space="preserve">                                                    - příjmy z pronájmu ost.nemovitostí - TS</t>
  </si>
  <si>
    <t xml:space="preserve">                                                    - příjmy z pronájmu pozemků</t>
  </si>
  <si>
    <t xml:space="preserve">                                                    - úhrada složky odpisů z pron.majetku od  TS</t>
  </si>
  <si>
    <t>Využívání  a zneškodňování komun.odpadů  - EKOKOM,…</t>
  </si>
  <si>
    <t xml:space="preserve">                                                                    -za umístění v soutěži "My třídíme nejlépe"</t>
  </si>
  <si>
    <t>Prevence vzniku odpadů - zpětný odběr elektrozařízení</t>
  </si>
  <si>
    <t xml:space="preserve">                                         - prodej kompostérů</t>
  </si>
  <si>
    <t>Péče o vzhled obcí a veř.zeleň - přijaté pojistné náhrady</t>
  </si>
  <si>
    <t>Ostat.správa v ochraně ŽP - přijaté sankční platby + nákl.řízení</t>
  </si>
  <si>
    <t>Ost.soc.péče a pom.dětem a mládeži - vrácené výživné</t>
  </si>
  <si>
    <t>Ost.služby a činnosti v oblasti soc.péče - nájem Klub důchodců</t>
  </si>
  <si>
    <t>Azyl.domy,nízkoprahová centra…- nízkoprah.centrum-příjem z pronájmu</t>
  </si>
  <si>
    <t>Ostatní záležitosti sociálních věcí ...  - za recepty na om. látky</t>
  </si>
  <si>
    <t>Bezpečnost a veřejný pořádek - přijaté sankční platby</t>
  </si>
  <si>
    <t>Požární ochrana - dobrovolná část - příjmy z pronájmu</t>
  </si>
  <si>
    <t xml:space="preserve">                                                        - přefakturace</t>
  </si>
  <si>
    <t>Činnost místní správy  pokuty KPP</t>
  </si>
  <si>
    <t xml:space="preserve">              - ostatní  (přeplatky,frankotyp,noviny,soud.popl.,nákl.řízení,VTS…)</t>
  </si>
  <si>
    <t xml:space="preserve">              - exekuční náklady</t>
  </si>
  <si>
    <t xml:space="preserve">              - přijaté pojistné náhrady  (fasáda radnice)</t>
  </si>
  <si>
    <t xml:space="preserve">              - pronájem kanceláří radnice, Čes.spořitelna</t>
  </si>
  <si>
    <t>Obecné příjmy a výdaje z fin.operací   -  úroky,dividendy</t>
  </si>
  <si>
    <t>Ostatní činnosti j.n. - ztráty a nálezy, žel.šrot, zůst.účtu SP aj.</t>
  </si>
  <si>
    <t xml:space="preserve">     -sčítání lidu, domů a bytů v r.2011</t>
  </si>
  <si>
    <t xml:space="preserve">     -částečná kompenzace snížení příspěvku na výkon st.správy</t>
  </si>
  <si>
    <t xml:space="preserve">     -na výkon státní správy v oblasti soc.služeb</t>
  </si>
  <si>
    <t xml:space="preserve">     -na krytí pojištění pro osoby vykonávající veřejnou službu</t>
  </si>
  <si>
    <t xml:space="preserve">     -aktivní politika zaměstnanosti - od Úřadu práce</t>
  </si>
  <si>
    <t xml:space="preserve">     -na výplatu příspěvku na péči oprávněným osobám</t>
  </si>
  <si>
    <t xml:space="preserve">     -na výplatu dávek hmotné nouze</t>
  </si>
  <si>
    <t xml:space="preserve">     -na činnost OLH</t>
  </si>
  <si>
    <t xml:space="preserve">     -obnova kult.památek - NIV - kapličky</t>
  </si>
  <si>
    <t xml:space="preserve">     -měst.pam.rezervace - NIV (zámek 1 270 000,- Kč, výměnek 80 000,- Kč)</t>
  </si>
  <si>
    <t xml:space="preserve">     -OP VK-EU peníze školám (ZŠ Oslavická 150 397,20 Kč, ZŠ Lhotky 35 797,86)</t>
  </si>
  <si>
    <t xml:space="preserve">     -OP VK-EU peníze školám (ZŠ Oslavická 852 250,80 Kč, ZŠ Lhotky 202 854,54 Kč)</t>
  </si>
  <si>
    <t xml:space="preserve">     -OP VK-EU peníze školám (ZŠ Školní 123 470,40 Kč)</t>
  </si>
  <si>
    <t xml:space="preserve">     -OP VK-EU peníze školám (ZŠ Školní 699 665,60 Kč)</t>
  </si>
  <si>
    <t xml:space="preserve">     -vzdělávání v E-gon centrech</t>
  </si>
  <si>
    <t xml:space="preserve">     -zvýšení kvality řízení v úřadech (efektivnost úřadu)</t>
  </si>
  <si>
    <t xml:space="preserve">     -projekt "Vzdělávání zaměstnanců"</t>
  </si>
  <si>
    <t xml:space="preserve">     -na zajištění povinné školní docházky</t>
  </si>
  <si>
    <t xml:space="preserve">     -přestupkové řízení, evidence obyvatel</t>
  </si>
  <si>
    <t xml:space="preserve">     -na služby poskytované inf.centrem</t>
  </si>
  <si>
    <t xml:space="preserve">     -akceschopnost a pohotovost JPO</t>
  </si>
  <si>
    <t xml:space="preserve">     -prevence kriminality-dovybavení centra volnočasových aktivit</t>
  </si>
  <si>
    <t xml:space="preserve">     -gr.projekt "Rozvoj ICT metod…" - SR  (pro ZŠ Sokolovská</t>
  </si>
  <si>
    <t xml:space="preserve">     -gr.projekt "Rozvoj ICT metod…" - EU  (pro ZŠ Sokolovská</t>
  </si>
  <si>
    <t xml:space="preserve">     -akceschopnost a pohotovost  JPO</t>
  </si>
  <si>
    <t xml:space="preserve">     -gr.progr. "Žijeme v souladu s přírodou" - pro ZŠ Lhotky</t>
  </si>
  <si>
    <t xml:space="preserve">    -na podporu zájmových, sportovních …. aktivit mládeže</t>
  </si>
  <si>
    <t xml:space="preserve">     -gr.progr. "Osv.kampaně…2010"</t>
  </si>
  <si>
    <t xml:space="preserve">     -gr.progr. "Bezpečné metropolitní sítě 2010"</t>
  </si>
  <si>
    <t xml:space="preserve">     -gr.progr. "Rozvoj vesnice…"  - oprava MK Mostiště r.2010</t>
  </si>
  <si>
    <t xml:space="preserve">     -gr.progr. "Postup města v MA 21"</t>
  </si>
  <si>
    <t xml:space="preserve">     -na obnovu KP - radnice - malba,fasáda</t>
  </si>
  <si>
    <t xml:space="preserve">     -převod zisku HOČ za r.2009</t>
  </si>
  <si>
    <t xml:space="preserve">     -převod z HOČ - věž</t>
  </si>
  <si>
    <r>
      <rPr>
        <b/>
        <sz val="11"/>
        <rFont val="Arial CE"/>
        <family val="0"/>
      </rPr>
      <t>Převody z ostatních vlastních fondů</t>
    </r>
    <r>
      <rPr>
        <i/>
        <sz val="11"/>
        <rFont val="Arial CE"/>
        <family val="0"/>
      </rPr>
      <t xml:space="preserve"> - zůstatek účtu sdruž.prostředků</t>
    </r>
  </si>
  <si>
    <r>
      <rPr>
        <b/>
        <sz val="11"/>
        <rFont val="Arial CE"/>
        <family val="0"/>
      </rPr>
      <t>Převody z vlastních rezervních fondů</t>
    </r>
    <r>
      <rPr>
        <i/>
        <sz val="11"/>
        <rFont val="Arial CE"/>
        <family val="0"/>
      </rPr>
      <t xml:space="preserve"> - z fondu pronajatý majetek</t>
    </r>
  </si>
  <si>
    <r>
      <t>Ostatní převody z vlastních fondů</t>
    </r>
    <r>
      <rPr>
        <i/>
        <sz val="11"/>
        <rFont val="Arial CE"/>
        <family val="0"/>
      </rPr>
      <t xml:space="preserve"> - ze soc.fondu</t>
    </r>
  </si>
  <si>
    <t xml:space="preserve">     -gr.progr. "Bezpečné metropolitní sítě 2011"</t>
  </si>
  <si>
    <t>VÝDAJE HLAVNÍ ČINNOSTI K 31.12.2011</t>
  </si>
  <si>
    <t xml:space="preserve">     -útulek pro psy</t>
  </si>
  <si>
    <t xml:space="preserve">     -deratizace město</t>
  </si>
  <si>
    <t xml:space="preserve">     -deratizace Mostiště</t>
  </si>
  <si>
    <t xml:space="preserve">     -PD na útulek pro psy</t>
  </si>
  <si>
    <t xml:space="preserve">     -transfery na výsadbu zpevňujících a melioračních dřevin</t>
  </si>
  <si>
    <t xml:space="preserve">     -městské lesy-nákup služeb</t>
  </si>
  <si>
    <t xml:space="preserve">     -vypracování LHO</t>
  </si>
  <si>
    <t xml:space="preserve">     -transfery na činnost OLH</t>
  </si>
  <si>
    <t xml:space="preserve">     -výkon funkce OLH</t>
  </si>
  <si>
    <t xml:space="preserve">Celospolečenské funkce lesů </t>
  </si>
  <si>
    <t xml:space="preserve">     -zvelebování myslivosti</t>
  </si>
  <si>
    <t xml:space="preserve">Vnitřní obchod </t>
  </si>
  <si>
    <t xml:space="preserve">     -IC - mzdové vč.SZP</t>
  </si>
  <si>
    <t xml:space="preserve">     -IC - věcné bez mzdových a SZP</t>
  </si>
  <si>
    <t xml:space="preserve">     -naučná stezka "Nesměř, Bal.údolí"</t>
  </si>
  <si>
    <t xml:space="preserve">     -orientační plán města - panely</t>
  </si>
  <si>
    <t xml:space="preserve">     -mapa města V.M.</t>
  </si>
  <si>
    <t xml:space="preserve">     -obchvat PHARE-úroky</t>
  </si>
  <si>
    <t xml:space="preserve">     -nájem pozemku pod komunikací Olší-Závist</t>
  </si>
  <si>
    <t xml:space="preserve">    -opravy komunikací</t>
  </si>
  <si>
    <t xml:space="preserve">     -rezerva na opravy komunikací</t>
  </si>
  <si>
    <t xml:space="preserve">     -opravy komunikací Hrbov</t>
  </si>
  <si>
    <t xml:space="preserve">     -opravy komunikací  Lhotky</t>
  </si>
  <si>
    <t xml:space="preserve">     -komunikace Hliniště </t>
  </si>
  <si>
    <t xml:space="preserve">     -práce provedené TS-Velké Meziříčí</t>
  </si>
  <si>
    <t xml:space="preserve">     -práce provedené TS-Hrbov</t>
  </si>
  <si>
    <t xml:space="preserve">     -práce provedené TS-Lhotky</t>
  </si>
  <si>
    <t xml:space="preserve">     -práce provedené TS-Mostiště</t>
  </si>
  <si>
    <t xml:space="preserve">     -práce provedené TS-Olší nad Oslavou</t>
  </si>
  <si>
    <t xml:space="preserve">     -dopravní značení, odtah vraků</t>
  </si>
  <si>
    <t xml:space="preserve">     -spotřeba el.energie-studna v zám.parku</t>
  </si>
  <si>
    <t xml:space="preserve">     -členský příspěvek SVaK</t>
  </si>
  <si>
    <t xml:space="preserve">     -rezerva na čl.příspěvek SVaK</t>
  </si>
  <si>
    <t xml:space="preserve">     -inv.dotace SVaK-Vrchovecká</t>
  </si>
  <si>
    <t xml:space="preserve">                                -Hornoměstská (Alpa)</t>
  </si>
  <si>
    <t xml:space="preserve">                                -Sportovní</t>
  </si>
  <si>
    <t xml:space="preserve">                                -Kostelní</t>
  </si>
  <si>
    <t xml:space="preserve">                                -Třebíčská</t>
  </si>
  <si>
    <t xml:space="preserve">                                -Čechovy sady II.</t>
  </si>
  <si>
    <t xml:space="preserve">     -obytný soubor RD "Hliniště"</t>
  </si>
  <si>
    <t xml:space="preserve">     -sídliště Čechovy sady II.</t>
  </si>
  <si>
    <t xml:space="preserve">     -úroky z úvěru Dyje II. - rezerva</t>
  </si>
  <si>
    <t xml:space="preserve">     -vyhledání zasyp.kan.šachty Oslavická,oprava</t>
  </si>
  <si>
    <t xml:space="preserve">     -inv.dotace SVaK-Dyje II. ČOV</t>
  </si>
  <si>
    <t xml:space="preserve">                                 -Františkov</t>
  </si>
  <si>
    <t xml:space="preserve">                                 -Na Výsluní</t>
  </si>
  <si>
    <t xml:space="preserve">                                 -Strmá</t>
  </si>
  <si>
    <t xml:space="preserve">                                -Čechova </t>
  </si>
  <si>
    <t xml:space="preserve">                                -inž.činnost Dyje II.</t>
  </si>
  <si>
    <t xml:space="preserve">                                -Polní, Nová říše</t>
  </si>
  <si>
    <t xml:space="preserve">     -kanalizace Hrbov-Svařenov</t>
  </si>
  <si>
    <t xml:space="preserve">     -kanalizace Mostiště</t>
  </si>
  <si>
    <t>Prevence znečišťování vody-monitoring.znečišť.vod</t>
  </si>
  <si>
    <t xml:space="preserve">     -úprava povrch.toku V Potokách</t>
  </si>
  <si>
    <t xml:space="preserve">     -příspěvek na provoz pro MŠ Velké Meziříčí</t>
  </si>
  <si>
    <t xml:space="preserve">     -MŠ Mostiště-WC pro žáky</t>
  </si>
  <si>
    <t xml:space="preserve">                                -zateplení</t>
  </si>
  <si>
    <t xml:space="preserve">     -MŠ Sportovní-zateplení</t>
  </si>
  <si>
    <t xml:space="preserve">     -MŠ Nad Plovárnou-PD opravy kuchyně</t>
  </si>
  <si>
    <t xml:space="preserve">     Dotace městu Jihlava na pov.šk.docházku</t>
  </si>
  <si>
    <t xml:space="preserve">     ZŠ Sokolovská:</t>
  </si>
  <si>
    <t xml:space="preserve">     -příspěvek na provoz </t>
  </si>
  <si>
    <t xml:space="preserve">     -příspěvek na provoz ze SR a EU</t>
  </si>
  <si>
    <t xml:space="preserve">     -malování chodby,kabinety,tělocvična</t>
  </si>
  <si>
    <t xml:space="preserve">     -odměny žákům</t>
  </si>
  <si>
    <t xml:space="preserve">     -ZŠ Sokolovská - zateplení</t>
  </si>
  <si>
    <t xml:space="preserve">     ZŠ Komenského:</t>
  </si>
  <si>
    <t xml:space="preserve">     -ZŠ Komenského-malování</t>
  </si>
  <si>
    <t xml:space="preserve">     -ZŠ Komenského-zateplení</t>
  </si>
  <si>
    <t xml:space="preserve">     ZŠ Lhotky:</t>
  </si>
  <si>
    <t xml:space="preserve">     -příspěvek na provoz</t>
  </si>
  <si>
    <t xml:space="preserve">     ZŠ Mostiště:</t>
  </si>
  <si>
    <t xml:space="preserve">     ZŠ Oslavická</t>
  </si>
  <si>
    <t xml:space="preserve">     -PD reko soc.zařízení</t>
  </si>
  <si>
    <t xml:space="preserve">     -ZŠ Oslavická-zateplení střechy</t>
  </si>
  <si>
    <t xml:space="preserve">     Olympiáda škol</t>
  </si>
  <si>
    <t xml:space="preserve">     ZŠ Školní</t>
  </si>
  <si>
    <t xml:space="preserve">     -nátěr střešních říms</t>
  </si>
  <si>
    <t xml:space="preserve">     -prohlídka a zhodnocení stavu varhan</t>
  </si>
  <si>
    <t xml:space="preserve">     -dotace p.Hajný-Muzikanti dětem</t>
  </si>
  <si>
    <t xml:space="preserve">     -dotace Magna Diesis-jarní koncert</t>
  </si>
  <si>
    <t xml:space="preserve">     -knihovna-příspěvek na provoz</t>
  </si>
  <si>
    <t xml:space="preserve">     -nájem-zahrada</t>
  </si>
  <si>
    <t xml:space="preserve">     -věcné dary</t>
  </si>
  <si>
    <t xml:space="preserve">     -zateplení a izolace střechy</t>
  </si>
  <si>
    <t xml:space="preserve">     -věž-platy vč.SZP  </t>
  </si>
  <si>
    <t xml:space="preserve">     -dotace Concentus Moraviae</t>
  </si>
  <si>
    <t xml:space="preserve">     -kronika města</t>
  </si>
  <si>
    <t xml:space="preserve">     -Podstatzký-oprava fasády vnitř.nádvoří</t>
  </si>
  <si>
    <t xml:space="preserve">     -Podstatzký-obnova kamenných prvků arkády a dlažby</t>
  </si>
  <si>
    <t xml:space="preserve">     -město-radnice čp.29-oprava dekorativní malby</t>
  </si>
  <si>
    <t xml:space="preserve">     -město-radnice čp.29-výměna oken ve vikýřích</t>
  </si>
  <si>
    <t xml:space="preserve">     -město-radnice čp.29-oprava fasády jižní strany</t>
  </si>
  <si>
    <t xml:space="preserve">     -Židovská obec-synagoga-sanace vlhkosti,opr.omítek</t>
  </si>
  <si>
    <t xml:space="preserve">     -Židovská obec-židovský hřbitov,oprava náhrobků III.</t>
  </si>
  <si>
    <t xml:space="preserve">     -p.Svoboda-oprava omítek,dveří,výkladů</t>
  </si>
  <si>
    <t xml:space="preserve">     -ŘK farnost-kostel sv.Mikuláše-obnova oltáře</t>
  </si>
  <si>
    <t xml:space="preserve">     -p.Nosková-Komenského 118/3-sanace vlhkosti</t>
  </si>
  <si>
    <t xml:space="preserve">     -p.Klikarová-dům čp.15,Náměstí-oprava střechy</t>
  </si>
  <si>
    <t xml:space="preserve">     -město-oprava čtyř kapliček</t>
  </si>
  <si>
    <t>Pořízení,zachování a obnova hodnot míst.kult.význ.</t>
  </si>
  <si>
    <t xml:space="preserve">     -vazba vč.krytiny na kapličce v m.č. Hrbov</t>
  </si>
  <si>
    <t xml:space="preserve">     -poplatky</t>
  </si>
  <si>
    <t xml:space="preserve">     -bezdrátový rozhlas-okrajové části</t>
  </si>
  <si>
    <t xml:space="preserve">     -rozhlas Lhotky-OON</t>
  </si>
  <si>
    <t xml:space="preserve">     -Jupiter club - dotace na činnost + ozvuč.loutk.scény</t>
  </si>
  <si>
    <t xml:space="preserve">     -Vlast a genealog.společnost-dotace</t>
  </si>
  <si>
    <t xml:space="preserve">     -KD Hrbov-Svařenov</t>
  </si>
  <si>
    <t xml:space="preserve">     -KD Lhotky</t>
  </si>
  <si>
    <t xml:space="preserve">     -KD Mostiště</t>
  </si>
  <si>
    <t xml:space="preserve">     -KD Olší nad Oslavou</t>
  </si>
  <si>
    <t xml:space="preserve">     -víceúčelový sál JC</t>
  </si>
  <si>
    <t xml:space="preserve">     -SPOZ Velké Meziříčí</t>
  </si>
  <si>
    <t xml:space="preserve">     -SPOZ Hrbov-Svařenov</t>
  </si>
  <si>
    <t xml:space="preserve">     -Evropský filosofický festival</t>
  </si>
  <si>
    <t xml:space="preserve">     -ples města</t>
  </si>
  <si>
    <t xml:space="preserve">     -spotřeba vody-hřiště</t>
  </si>
  <si>
    <t xml:space="preserve">     -kontrola a údržba nově vybudovaných hřišť</t>
  </si>
  <si>
    <t xml:space="preserve">     -práce provedené TS - VM</t>
  </si>
  <si>
    <t xml:space="preserve">     -spotřeba vody,ost.služby-hřiště Lhotky</t>
  </si>
  <si>
    <t xml:space="preserve">     -hřiště Mostiště-opravy</t>
  </si>
  <si>
    <t xml:space="preserve">     -tenisový kurt Mostiště</t>
  </si>
  <si>
    <t xml:space="preserve">     -sportovní plocha v Olší nad Oslavou-stavební úpravy</t>
  </si>
  <si>
    <t xml:space="preserve">     -anketa Sportovec města</t>
  </si>
  <si>
    <t xml:space="preserve">     - rezerva na sport</t>
  </si>
  <si>
    <t xml:space="preserve">     -neinvestiční a investiční transfery:</t>
  </si>
  <si>
    <t xml:space="preserve">                    - na 8.ročník turnaje v bowlingu</t>
  </si>
  <si>
    <t xml:space="preserve">                       -Velká cena Fajťáku</t>
  </si>
  <si>
    <t xml:space="preserve">          TJ děts.středisko Březejc "národní turnaj v boccii"</t>
  </si>
  <si>
    <t xml:space="preserve">          p.Rosický-I.ročník fotb.turnaje "Abraham Cup 2011"</t>
  </si>
  <si>
    <t xml:space="preserve">          M.David-turnaj v kopané-13.ročník Mem.V.Špačka</t>
  </si>
  <si>
    <t xml:space="preserve">     DDM-příspěvek na provoz</t>
  </si>
  <si>
    <t xml:space="preserve">     -dotace na činnost-Delfín</t>
  </si>
  <si>
    <t xml:space="preserve">     -dotace na činnost-Svaz včelařů</t>
  </si>
  <si>
    <t xml:space="preserve">     -práce provedené TS</t>
  </si>
  <si>
    <t>Pomoc zdravotně postiženým-dotace</t>
  </si>
  <si>
    <t xml:space="preserve">     -Sj.org.nevidomých a slabozrakých</t>
  </si>
  <si>
    <t xml:space="preserve">     -Asociace rod. a přátel zdr.post.dětí v ČR</t>
  </si>
  <si>
    <t xml:space="preserve">     -Svaz diabetiků</t>
  </si>
  <si>
    <t xml:space="preserve">     -Klub Naděje</t>
  </si>
  <si>
    <t xml:space="preserve">     -Svaz postižených civ.chorobami</t>
  </si>
  <si>
    <t xml:space="preserve">     -Svaz tělesně postižených</t>
  </si>
  <si>
    <t xml:space="preserve">     -Klub Bechtěreviků</t>
  </si>
  <si>
    <t xml:space="preserve">     -Svaz neslyšících a nedoslýchavých</t>
  </si>
  <si>
    <t>Ost. speciální zdravot. péče-gr.progr.Zdravé město</t>
  </si>
  <si>
    <t xml:space="preserve">     -grant.program "Zdravé město"</t>
  </si>
  <si>
    <t xml:space="preserve">     -zateplení lodžií Nad sv.Josefem</t>
  </si>
  <si>
    <t xml:space="preserve">     -úroky z úvěru - 18.b.j.Čermákova-blok D</t>
  </si>
  <si>
    <t xml:space="preserve">     -úroky z úvěru - Hliniště</t>
  </si>
  <si>
    <t xml:space="preserve">     -úroky z úvěru - 21 b.j. Čermákova -blok II.</t>
  </si>
  <si>
    <t xml:space="preserve">     -úroky z úvěru - 21 b.j. Čermákova -blok III.</t>
  </si>
  <si>
    <t xml:space="preserve">     -spotřeba el.energie město VM</t>
  </si>
  <si>
    <t xml:space="preserve">     -spotřeba el.energie Hrbov-Svařenov</t>
  </si>
  <si>
    <t xml:space="preserve">     -spotřeba el.energie Lhotky</t>
  </si>
  <si>
    <t xml:space="preserve">     -spotřeba el.energie Mostiště</t>
  </si>
  <si>
    <t xml:space="preserve">     -spotřeba el.energie Olší nad Oslavou</t>
  </si>
  <si>
    <t xml:space="preserve">     -výměna sloupu VO na ul.Oslavická</t>
  </si>
  <si>
    <t xml:space="preserve">     -připoj.k distribuč.síti Dubová VM</t>
  </si>
  <si>
    <t xml:space="preserve">     -VO Nad Tratí</t>
  </si>
  <si>
    <t xml:space="preserve">     -VO u dál.mostu směr Fajtův kopec</t>
  </si>
  <si>
    <t xml:space="preserve">     -práce provedené TS - Hrbov</t>
  </si>
  <si>
    <t xml:space="preserve">     -práce provedené TS - Lhotky</t>
  </si>
  <si>
    <t xml:space="preserve">     -práce provedené TS - Mostiště</t>
  </si>
  <si>
    <t xml:space="preserve">     -práce provedené TS - Olší nad Oslavou</t>
  </si>
  <si>
    <t xml:space="preserve">     -pohřby vypravované městem</t>
  </si>
  <si>
    <t xml:space="preserve">     -odměna za vedení agendy pronájmu hrob.míst</t>
  </si>
  <si>
    <t>Výstavba a údržba místních inž.sítí-Hliniště II.</t>
  </si>
  <si>
    <t xml:space="preserve">     -plynofikace ul.Vrchovecká</t>
  </si>
  <si>
    <t xml:space="preserve">     -spotřeba vody-kašna,veř.WC</t>
  </si>
  <si>
    <t xml:space="preserve">     -el.energie-veř.WC</t>
  </si>
  <si>
    <t xml:space="preserve">     -práce energetika</t>
  </si>
  <si>
    <t xml:space="preserve">     dotace různým svazům:</t>
  </si>
  <si>
    <t xml:space="preserve">               -Sdr.hist.sídel Čech, Moravy a Slezska</t>
  </si>
  <si>
    <t xml:space="preserve">               -Sdr.vlastníků lesů</t>
  </si>
  <si>
    <t xml:space="preserve">               -Svaz měst a obcí</t>
  </si>
  <si>
    <t xml:space="preserve">               -Sdružení obcí Vysočiny</t>
  </si>
  <si>
    <t xml:space="preserve">               -Nár.síť zdravých měst</t>
  </si>
  <si>
    <t xml:space="preserve">               -Mikroregion Velkomeziříčsko,Bítešsko</t>
  </si>
  <si>
    <t xml:space="preserve">     -převod do fondu odpisů</t>
  </si>
  <si>
    <t xml:space="preserve">     -výkupy pozemků</t>
  </si>
  <si>
    <t xml:space="preserve">     -výkupy pozemků,geodet.služby  Hrbov</t>
  </si>
  <si>
    <t xml:space="preserve">     -pasport manipul. a prov.řádu vod.nádrže Kúsky</t>
  </si>
  <si>
    <t xml:space="preserve">     -geodetické práce Lhotky</t>
  </si>
  <si>
    <t xml:space="preserve">     .-geodetické práce Mostiště</t>
  </si>
  <si>
    <t xml:space="preserve">     -výkupy pozemků,geodet.práce Olší nad Oslavou</t>
  </si>
  <si>
    <t xml:space="preserve">     -pronájmy pozemků</t>
  </si>
  <si>
    <t xml:space="preserve">     -znalecké posudky</t>
  </si>
  <si>
    <t xml:space="preserve">     -geometrické plány</t>
  </si>
  <si>
    <t xml:space="preserve">     -daň z převodu nemovitostí</t>
  </si>
  <si>
    <t xml:space="preserve">     -areál Agados - TS</t>
  </si>
  <si>
    <t xml:space="preserve">     -recyklační a sběrný dvůr-Agados</t>
  </si>
  <si>
    <t xml:space="preserve">     -nájemné skládka</t>
  </si>
  <si>
    <t xml:space="preserve">     -práce provedené TS -VM</t>
  </si>
  <si>
    <t xml:space="preserve">     -zpracování plánu odpad.hospodářství</t>
  </si>
  <si>
    <t xml:space="preserve">     -nájem-kompostárna Oslavice</t>
  </si>
  <si>
    <t xml:space="preserve">     -likvidace nepovolených skládek</t>
  </si>
  <si>
    <t xml:space="preserve">     -vedení předepsané evidence KO</t>
  </si>
  <si>
    <r>
      <t>Monitoring půdy a podzemní vody</t>
    </r>
    <r>
      <rPr>
        <i/>
        <sz val="11"/>
        <rFont val="Arial CE"/>
        <family val="0"/>
      </rPr>
      <t>-chemické analýzy</t>
    </r>
  </si>
  <si>
    <t>Chráněné části přírody-ochrana význam.ekosystémů</t>
  </si>
  <si>
    <t xml:space="preserve">     -údržba zeleně, pam.stromů - zajišť.odborem ŽP</t>
  </si>
  <si>
    <t xml:space="preserve">     -veř.prostranství Hrbov</t>
  </si>
  <si>
    <t xml:space="preserve">     -veř.prostranství Lhotky</t>
  </si>
  <si>
    <t xml:space="preserve">     -veř.prostranství Mostiště</t>
  </si>
  <si>
    <t xml:space="preserve">     -veř.prostranství Olší nad Oslavou</t>
  </si>
  <si>
    <t xml:space="preserve">     -pergola Olší nad Oslavou</t>
  </si>
  <si>
    <t xml:space="preserve">     -dotace ČSOP na činnost</t>
  </si>
  <si>
    <t xml:space="preserve">     -ekologická výchova a osvěta</t>
  </si>
  <si>
    <t xml:space="preserve">     -dotace Chaloupky, o.p.s.</t>
  </si>
  <si>
    <t xml:space="preserve">     -výchovně rekreační tábory</t>
  </si>
  <si>
    <t xml:space="preserve">     -Obl.charita-programy primární prevence</t>
  </si>
  <si>
    <t xml:space="preserve">     -Centrum pro rodiče s dětmi</t>
  </si>
  <si>
    <t xml:space="preserve">Osobní asist.,peč.služba a podpora samost. </t>
  </si>
  <si>
    <t xml:space="preserve">     -os.asistence (při denním stacionáři NESA)</t>
  </si>
  <si>
    <t xml:space="preserve">     -dům s peč.službou - příspěvek na provoz</t>
  </si>
  <si>
    <t>Ostatní služby… Domácí hospicová péče</t>
  </si>
  <si>
    <t>Azylové domy,nízkoprahová centra</t>
  </si>
  <si>
    <t xml:space="preserve">     -nájemné+energie</t>
  </si>
  <si>
    <t xml:space="preserve">     -nízkoprahové centrum-úpravy,opravy…</t>
  </si>
  <si>
    <t xml:space="preserve">     -koordinace a výkon činnosti veř.služby a trestu OPP</t>
  </si>
  <si>
    <t xml:space="preserve">     -městská policie</t>
  </si>
  <si>
    <t xml:space="preserve">     -kamerový systém města VM</t>
  </si>
  <si>
    <t xml:space="preserve">     -hasiči VM</t>
  </si>
  <si>
    <t xml:space="preserve">     -hasiči Lhotky</t>
  </si>
  <si>
    <t xml:space="preserve">     -hasiči Hrbov</t>
  </si>
  <si>
    <t xml:space="preserve">     -hasiči Mostiště</t>
  </si>
  <si>
    <t xml:space="preserve">     -hasiči Olší nad Oslavou</t>
  </si>
  <si>
    <t xml:space="preserve">     -hasičské cvičiště v lokalitě Bejkovec</t>
  </si>
  <si>
    <t xml:space="preserve">     -hasička VM-vestavěné skříně,obložení</t>
  </si>
  <si>
    <t xml:space="preserve">     -zastupitelstva obcí - město</t>
  </si>
  <si>
    <t xml:space="preserve">     -zastupitelstva obcí - Hrbov</t>
  </si>
  <si>
    <t xml:space="preserve">     -zastupitelstva obcí - Lhotky</t>
  </si>
  <si>
    <t xml:space="preserve">     -zastupitelstva obcí - Mostiště</t>
  </si>
  <si>
    <t xml:space="preserve">     -zastupitelstva obcí - Olší nad Oslavou</t>
  </si>
  <si>
    <t>Ostatní všeob.vnitřní správa-sčítání lidu</t>
  </si>
  <si>
    <t xml:space="preserve">     -mzdové výdaje vč.SZP</t>
  </si>
  <si>
    <t xml:space="preserve">     -věcné bez mzdových a SZP</t>
  </si>
  <si>
    <t xml:space="preserve">     -investiční</t>
  </si>
  <si>
    <r>
      <t>Obecné příjmy a výdaje z finančních operací</t>
    </r>
    <r>
      <rPr>
        <i/>
        <sz val="11"/>
        <rFont val="Arial CE"/>
        <family val="0"/>
      </rPr>
      <t xml:space="preserve"> </t>
    </r>
  </si>
  <si>
    <t xml:space="preserve">     -platby daní (DPH,DPFO za obce)</t>
  </si>
  <si>
    <t xml:space="preserve">     -nevyjasněné platby</t>
  </si>
  <si>
    <t xml:space="preserve">     -vratka dotace na příspěvek na péči</t>
  </si>
  <si>
    <t xml:space="preserve">     -vratka dotace na dávky pomoci v hm.nouzi</t>
  </si>
  <si>
    <t xml:space="preserve">     -vratka dotace na SPOD</t>
  </si>
  <si>
    <t xml:space="preserve">     -vratka dotace na sčítání lidu,domů a bytů v r.2011</t>
  </si>
  <si>
    <t xml:space="preserve">     -dotace ČSŽ</t>
  </si>
  <si>
    <t xml:space="preserve">     -rezerva neúčelová</t>
  </si>
  <si>
    <t xml:space="preserve">     -rezerva m.č. Hrbov</t>
  </si>
  <si>
    <t xml:space="preserve">     -rezerva m.č. Lhotky</t>
  </si>
  <si>
    <t xml:space="preserve">     -rezerva m.č.Mostiště</t>
  </si>
  <si>
    <t xml:space="preserve">     -rezerva m.č. Olší nad Oslavou</t>
  </si>
  <si>
    <t xml:space="preserve">     -rezerva na dotace a dary</t>
  </si>
  <si>
    <t xml:space="preserve">     -rezerva pro neziskové organizace</t>
  </si>
  <si>
    <t xml:space="preserve">     -rezerva na investice</t>
  </si>
  <si>
    <t xml:space="preserve">     -rezerva na projekty</t>
  </si>
  <si>
    <t xml:space="preserve">     -rezerva-dotace "Rozvoj vesnice 2010"</t>
  </si>
  <si>
    <t>(v  Kč)</t>
  </si>
  <si>
    <t>Dlouhodobé přijaté účelové prostředky-Dyje II.</t>
  </si>
  <si>
    <t>Uhrazené splátky dlouhod.přijatých půjč.prostředků</t>
  </si>
  <si>
    <t>Kč</t>
  </si>
  <si>
    <t>počáteční stav</t>
  </si>
  <si>
    <t>přijaté splátky půjček</t>
  </si>
  <si>
    <t>jednotný příděl z mezd</t>
  </si>
  <si>
    <t>úroky</t>
  </si>
  <si>
    <t>převod na financování výdajů    *)</t>
  </si>
  <si>
    <t>bankovní poplatky</t>
  </si>
  <si>
    <t xml:space="preserve">     výd.účtu města a následně převedené z účtu soc. fondu do příjmů města:</t>
  </si>
  <si>
    <t>součet</t>
  </si>
  <si>
    <t>Počáteční stav</t>
  </si>
  <si>
    <t>nájemné za II.pololetí 2010 :        1.ZŠ Sokolovská</t>
  </si>
  <si>
    <t xml:space="preserve">                                                     2.ZŠ Oslavická</t>
  </si>
  <si>
    <t xml:space="preserve">                                                     3.ZŠ Školní</t>
  </si>
  <si>
    <t xml:space="preserve">                                                     Sociální služby</t>
  </si>
  <si>
    <t>přijaté úroky</t>
  </si>
  <si>
    <t>převod zůstatku účtu do příjmů města</t>
  </si>
  <si>
    <t xml:space="preserve">     -přechody pro chodce - PD</t>
  </si>
  <si>
    <t xml:space="preserve">     -sídliště Čech.sady-inž.sítě</t>
  </si>
  <si>
    <t xml:space="preserve">     -přístřešky autobus.zastávek-Sokolovská,Pod Hradbami,U Statku,Třebíčská 2x</t>
  </si>
  <si>
    <t xml:space="preserve">     -chodník ul.Bezručova</t>
  </si>
  <si>
    <t xml:space="preserve">     -zklidnění dopravy Čech.sady</t>
  </si>
  <si>
    <t xml:space="preserve">     -parkovací plocha Čermákova</t>
  </si>
  <si>
    <t xml:space="preserve">     -inv.dotace SVaK - rezerva</t>
  </si>
  <si>
    <t xml:space="preserve">     -vodovod Lhotky</t>
  </si>
  <si>
    <t xml:space="preserve">     -vodovod Mostiště</t>
  </si>
  <si>
    <t xml:space="preserve">     -ul.Sportovní-prodloužení vodov.řadu</t>
  </si>
  <si>
    <t xml:space="preserve">     -poplatek za rezervaci zdrojů-úvěr ČOV</t>
  </si>
  <si>
    <t xml:space="preserve">     -odlehčení dešť.kanalizace ul.Mírová</t>
  </si>
  <si>
    <t xml:space="preserve">     -odvodnění Moráň</t>
  </si>
  <si>
    <t xml:space="preserve">     -kanalizace Lipnice, K Nov.Světu</t>
  </si>
  <si>
    <t xml:space="preserve">     -prohlídky dešť.kanalizace kamerou</t>
  </si>
  <si>
    <t xml:space="preserve">     -doměření dešťové kanalizace - pasportizace</t>
  </si>
  <si>
    <t xml:space="preserve">     -kanalizace Lhotky</t>
  </si>
  <si>
    <t xml:space="preserve">     -monitoring znečišť.povrch vod</t>
  </si>
  <si>
    <t xml:space="preserve">     -monitoring znečišť.povrch vod-Hrbov,Svařenov</t>
  </si>
  <si>
    <t xml:space="preserve">     -monitoring znečišť.povrch vod-Lhotky</t>
  </si>
  <si>
    <t xml:space="preserve">     -protipov.opatření ve spr.území-digitální povodňový plán</t>
  </si>
  <si>
    <t xml:space="preserve">     -protipovodňová ochrana města- úpravy projektu </t>
  </si>
  <si>
    <t>Vodní díla v zem.krajině</t>
  </si>
  <si>
    <t xml:space="preserve">     -oprava hráze na rybníčku u Pacalových</t>
  </si>
  <si>
    <t xml:space="preserve">     -MŠ Lhotky-výměna oken,dveří,parapety</t>
  </si>
  <si>
    <t xml:space="preserve">     -MŠ Sokolovská-oplocení zahrady </t>
  </si>
  <si>
    <t xml:space="preserve">                             -zateplení</t>
  </si>
  <si>
    <t xml:space="preserve">     -MŠ Čechova-PD opravy kuchyně</t>
  </si>
  <si>
    <t xml:space="preserve">                                -oprava dveří po násilném vniknutí</t>
  </si>
  <si>
    <t xml:space="preserve">                                -oprava sutorénu </t>
  </si>
  <si>
    <t xml:space="preserve">                            -výměna PVC</t>
  </si>
  <si>
    <t xml:space="preserve">                             -oprava ústředního topení v MŠ</t>
  </si>
  <si>
    <t xml:space="preserve">     -MŠ Olší - PD vytápení</t>
  </si>
  <si>
    <t xml:space="preserve">                     -vytápění</t>
  </si>
  <si>
    <t xml:space="preserve">                    - výměna oken a dveří</t>
  </si>
  <si>
    <t xml:space="preserve">     -ZŠ Komenského-oprava krovu střechy</t>
  </si>
  <si>
    <t xml:space="preserve">     -odstr.vlhkosti uvchodu na půdu</t>
  </si>
  <si>
    <t xml:space="preserve">     -malováni</t>
  </si>
  <si>
    <t xml:space="preserve">     -výměna venkovních parapetů</t>
  </si>
  <si>
    <t xml:space="preserve">     -doprava družstva žákyň na mistr.ČR v házené</t>
  </si>
  <si>
    <r>
      <t>Gymnázia-</t>
    </r>
    <r>
      <rPr>
        <b/>
        <i/>
        <sz val="11"/>
        <rFont val="Arial CE"/>
        <family val="0"/>
      </rPr>
      <t>dotace na vým.pobyty studentů</t>
    </r>
  </si>
  <si>
    <r>
      <t>Stř.odborné školy-</t>
    </r>
    <r>
      <rPr>
        <i/>
        <sz val="11"/>
        <rFont val="Arial CE"/>
        <family val="0"/>
      </rPr>
      <t>zahr.praxe studentů HŠ Světlá a OA 20 tis., oslavy 5 tis.</t>
    </r>
  </si>
  <si>
    <t xml:space="preserve">     -oprava chladírny masa, oprava topení</t>
  </si>
  <si>
    <t xml:space="preserve">     -vyvabení školní kuchyně (PD,technologie)</t>
  </si>
  <si>
    <t xml:space="preserve">     -oprava WC 80 tis.</t>
  </si>
  <si>
    <t xml:space="preserve">     -výměna oken a dveří </t>
  </si>
  <si>
    <t xml:space="preserve">     -naklad.TVÁŘE-JITKA PRŮŽOVÁ-vydání publikace</t>
  </si>
  <si>
    <t xml:space="preserve">     -věž-věcné  (čerpáno na HOČ)</t>
  </si>
  <si>
    <t xml:space="preserve">     -Podstatzký-oprava fasády vnitř.nádvoří  -dotace MK</t>
  </si>
  <si>
    <t xml:space="preserve">     -město-oprava čtyř kapliček-dotace</t>
  </si>
  <si>
    <t xml:space="preserve">                                   </t>
  </si>
  <si>
    <t xml:space="preserve">     -město-radnice čp.29-oprava dekorativní malby-dotace</t>
  </si>
  <si>
    <t xml:space="preserve">     -město-radnice čp.29-oprava fasády jižní strany-dotace</t>
  </si>
  <si>
    <t xml:space="preserve">     -město-aktualizace PD starý hřbitov Moráň</t>
  </si>
  <si>
    <t xml:space="preserve">     -město-dům čp. 37 - výměnek</t>
  </si>
  <si>
    <t xml:space="preserve">     -město-dům čp. 37 - výměnek-dotace MK</t>
  </si>
  <si>
    <t>Činnosti reg.církví a nábož.společností</t>
  </si>
  <si>
    <t xml:space="preserve">     -dotace Spolek Ludmila-mikul.nadílka</t>
  </si>
  <si>
    <t xml:space="preserve">     -ŘK farnost - věž</t>
  </si>
  <si>
    <t xml:space="preserve">     -opravy a údržba rozhlasu,ostatní služby</t>
  </si>
  <si>
    <t xml:space="preserve">     -ohňostroj na náměstí</t>
  </si>
  <si>
    <t xml:space="preserve">     -dotace obci Ruda na pietní akci</t>
  </si>
  <si>
    <t xml:space="preserve">     -SPOZ Olší nad Oslavou</t>
  </si>
  <si>
    <t xml:space="preserve">     -SPOZ Mostiště</t>
  </si>
  <si>
    <t xml:space="preserve">     -nájem mobilního WC - dopr.hřiště - nájemné</t>
  </si>
  <si>
    <t xml:space="preserve">     -výměna dřevěných desek-tribuna Tržiště</t>
  </si>
  <si>
    <t xml:space="preserve">     -hřiště Olší nad Oslavou-opravy</t>
  </si>
  <si>
    <t xml:space="preserve">     -plynofikace kabiny Tržiště</t>
  </si>
  <si>
    <t xml:space="preserve">     -dopravní hřiště na ul.Oslavická</t>
  </si>
  <si>
    <t xml:space="preserve">     -víceúčelové hřiště Lhotky</t>
  </si>
  <si>
    <t xml:space="preserve">     -WC na děts.dopravním hřišti - zbudování</t>
  </si>
  <si>
    <t xml:space="preserve">     -víceúčelové hřiště Hrbov</t>
  </si>
  <si>
    <t xml:space="preserve">          BK VM na činnost  (295,5 tis. + 31,1 tis.)</t>
  </si>
  <si>
    <t xml:space="preserve">          FC VM na činnost  (777,4 + 81,8) tis.)</t>
  </si>
  <si>
    <t xml:space="preserve">          HSC na činnost (24,5 tis. + 2,6 tis.)</t>
  </si>
  <si>
    <t xml:space="preserve">          SK Sokol Lhotky( 5 tis. + 5 tis.)</t>
  </si>
  <si>
    <t xml:space="preserve">          SKI klub VM na činnost  (185,1 tis. + 19,5 tis.)</t>
  </si>
  <si>
    <t xml:space="preserve">          Spartak VM na činnost  (227,7 tis. + 24 tis.)</t>
  </si>
  <si>
    <t xml:space="preserve">          Tenisová škola VM na činnost (110,7 tis. + 11,6 tis.)</t>
  </si>
  <si>
    <t xml:space="preserve">                     na dofin.opravy společenské místnosti v areálu FC Tržiště</t>
  </si>
  <si>
    <t xml:space="preserve">          Stolní tenis VM na činnost (54,3 tis. + 5,7 tis. + 10 tis.dar)</t>
  </si>
  <si>
    <t xml:space="preserve">          HHK na činnost  (740,7 tis. + 78 tis. + 10 tis..dar)</t>
  </si>
  <si>
    <t xml:space="preserve">          Sokol VM na činnost (434 tis. + 45,7 tis. + 10 tis.dar)</t>
  </si>
  <si>
    <t xml:space="preserve">          V.Čamková-za vynikající sport.výsledky v lyžování  (5 tis. + 5 tis.)</t>
  </si>
  <si>
    <t xml:space="preserve">          Gymnázium V.M. - sport</t>
  </si>
  <si>
    <t xml:space="preserve">          kronikáři P.Zezulovi</t>
  </si>
  <si>
    <t xml:space="preserve">          p.Janšta - Drakiáda 2011</t>
  </si>
  <si>
    <t xml:space="preserve">          Sportovní střelecký klub VM na činnost (5 tis. )</t>
  </si>
  <si>
    <t xml:space="preserve">             </t>
  </si>
  <si>
    <t xml:space="preserve">     -dotace p.Homolová "Bludička"</t>
  </si>
  <si>
    <t>Zdravotnická záchranná služba</t>
  </si>
  <si>
    <t xml:space="preserve">     dotace ZZS na nákup přístroje na automat.masáž srdce LUCAS</t>
  </si>
  <si>
    <t xml:space="preserve">     -Tenisová škola-"5.letní tenisové soustředění"</t>
  </si>
  <si>
    <t xml:space="preserve">     -Diecézní charita Brno- "Zdravé město 2011"</t>
  </si>
  <si>
    <t xml:space="preserve">     -Mateřská škola Čechova, VM - "Tady je náš svět,budem o něm vyprávět"</t>
  </si>
  <si>
    <t xml:space="preserve">     -Základní škola Sokolovská, VM-"KRUH 2011"</t>
  </si>
  <si>
    <t xml:space="preserve">     -Dům dětí a mládeže, VM- "Dětský den bez úrazů"</t>
  </si>
  <si>
    <t xml:space="preserve">     -Jupiter club, VM- "Festival zdraví"</t>
  </si>
  <si>
    <t xml:space="preserve">     -Základní škola Školní, VM-"Prevence soc.patologických jevů žáků 8.a 9.tříd"</t>
  </si>
  <si>
    <t xml:space="preserve">     -Chaloupky,o.p.s., VM- "Příklady ekol.šetrného chování"</t>
  </si>
  <si>
    <t xml:space="preserve">     -veř.osvětlení u HŠ Světlá</t>
  </si>
  <si>
    <t xml:space="preserve">     -veř.osvětlení Lhotky-prodloužení</t>
  </si>
  <si>
    <t xml:space="preserve">     -optimalizace veř.osvětlení</t>
  </si>
  <si>
    <t xml:space="preserve">     -PD demolice staré budovy Domova důchodců</t>
  </si>
  <si>
    <t xml:space="preserve">               -Asociace turist.informačních center</t>
  </si>
  <si>
    <t xml:space="preserve">     -kupní cena za nemovitost v Dol.Radslavicích</t>
  </si>
  <si>
    <t xml:space="preserve">     -zaměření dětských hřišť</t>
  </si>
  <si>
    <t xml:space="preserve">     -věcné břemeno SŽDC</t>
  </si>
  <si>
    <t xml:space="preserve">     -kolky,ost.nei.přísp. a náhrady, úhr.sankcí</t>
  </si>
  <si>
    <t xml:space="preserve">     -metropolitní sítě (zdroj-vl.prostředky+přijaté dotace)</t>
  </si>
  <si>
    <t xml:space="preserve">     -inform.publikace k problematice třídění odpadů</t>
  </si>
  <si>
    <t xml:space="preserve">     -rozšíření sběru využ.složek odpadů-nádoby</t>
  </si>
  <si>
    <t xml:space="preserve">     -rozšíření sběru využ.složek odpadů-kompostéry</t>
  </si>
  <si>
    <t xml:space="preserve">     -rozšíření sběru využ.složek odpadů-stanoviště</t>
  </si>
  <si>
    <t xml:space="preserve">     -rezerva k projektu-sběrný dvůr AGADOS</t>
  </si>
  <si>
    <t xml:space="preserve">     -vklad obce-integrovaný systém nakládání s odpady-Kr.Vysočina</t>
  </si>
  <si>
    <t xml:space="preserve">     -využ.a zneškod.komunálních odpadů-neprof.fin.prostředky z r.2010</t>
  </si>
  <si>
    <t xml:space="preserve">     -nákup sáčků na psí exkrementy</t>
  </si>
  <si>
    <t xml:space="preserve">     -regenerace zeleně Velké Meziříčí</t>
  </si>
  <si>
    <t xml:space="preserve">     -úprava prostranství mezi ZŠ Oslavická a Domovem pro seniory</t>
  </si>
  <si>
    <t xml:space="preserve">     -veř.prostranství před ZŠ Sokolovská</t>
  </si>
  <si>
    <r>
      <t>Ostatní činnosti…-</t>
    </r>
    <r>
      <rPr>
        <i/>
        <sz val="11"/>
        <rFont val="Arial CE"/>
        <family val="0"/>
      </rPr>
      <t>Svaz učit. a šk.prac.postiž.z polit.důvodů-dotace</t>
    </r>
  </si>
  <si>
    <t>Domovy-penziony pro matky (otce) s dětmi - dotace</t>
  </si>
  <si>
    <r>
      <t>Soc.pomoc osobám v hm.nouzi-</t>
    </r>
    <r>
      <rPr>
        <i/>
        <sz val="11"/>
        <rFont val="Arial CE"/>
        <family val="0"/>
      </rPr>
      <t>bezúročné půjčky v mimoř.situacích</t>
    </r>
  </si>
  <si>
    <r>
      <t>Denní stacionáře a centra denních služeb</t>
    </r>
    <r>
      <rPr>
        <i/>
        <sz val="11"/>
        <rFont val="Arial CE"/>
        <family val="0"/>
      </rPr>
      <t>-dotace Stacionář</t>
    </r>
  </si>
  <si>
    <t xml:space="preserve">     -dovybavení centra volnočasových aktivit mládeže-prevence kriminality</t>
  </si>
  <si>
    <t xml:space="preserve">     -bank.poplatky</t>
  </si>
  <si>
    <t>Ostatní záležitosti v dopravě</t>
  </si>
  <si>
    <t xml:space="preserve">     -vrácení pokuty a nákl.řízení na základě rozhodnutí</t>
  </si>
  <si>
    <t>OPRAVIT</t>
  </si>
  <si>
    <r>
      <t xml:space="preserve">oper.z pen.úč.org.nemající charakter příjmů a výdajů </t>
    </r>
    <r>
      <rPr>
        <sz val="8"/>
        <rFont val="Arial CE"/>
        <family val="0"/>
      </rPr>
      <t>(UZ 98116,98216-platy XII.2011,vyplác.v I.2012)</t>
    </r>
  </si>
  <si>
    <t>FONDY MĚSTA K 31.12.2011</t>
  </si>
  <si>
    <t>SOCIÁLNÍ FOND K 31.12.2011</t>
  </si>
  <si>
    <t>stav účtu soc.fondu k 31.12.2011</t>
  </si>
  <si>
    <t xml:space="preserve">*)  Částka 899 028- Kč představuje následující výdaje soc.fondu, hrazené z </t>
  </si>
  <si>
    <t>1./ nepřevedený výdaj za r.2010 - fin.vypořádání r.2010</t>
  </si>
  <si>
    <t>2./ příspěvek odborové organizaci</t>
  </si>
  <si>
    <t>3./ příspěvek na stravování pracovníků</t>
  </si>
  <si>
    <t>4./ penzijní připojištění</t>
  </si>
  <si>
    <t xml:space="preserve">5/ obytný přívěs </t>
  </si>
  <si>
    <t xml:space="preserve">6./ rekreace </t>
  </si>
  <si>
    <t>7./ kultura a tělovýchova</t>
  </si>
  <si>
    <t>8./ dary</t>
  </si>
  <si>
    <t>FOND REZERV A ROZVOJE K 31.12.2011</t>
  </si>
  <si>
    <t xml:space="preserve">Počáteční stav </t>
  </si>
  <si>
    <t>Stav účtu fondu rezerv a rozvoje k 31.12.2011</t>
  </si>
  <si>
    <t>FOND PŘÍJMY Z PRONÁJMŮ  K 31.12.2011</t>
  </si>
  <si>
    <t xml:space="preserve">                                            2.ZŠ Oslavická</t>
  </si>
  <si>
    <t>nájemné za I.pololetí 2011: 1.ZŠ Sokolovská</t>
  </si>
  <si>
    <t>převod na fin.výdajů-ZŠ Sokolovská přísp.na provoz (nákup drob.majetku)</t>
  </si>
  <si>
    <t>převod na fin.výdajů-ZŠ Oslavická přísp.na provoz (mzdové náklady vč.odvodů)</t>
  </si>
  <si>
    <t xml:space="preserve">                                            3.ZŠ Školní</t>
  </si>
  <si>
    <t xml:space="preserve">                                            Sociální služby</t>
  </si>
  <si>
    <t>převod na fin.výdajů - ZŠ Oslavická přísp.na prov. (úpr.vzduchotechniky v šk.kuchyni)</t>
  </si>
  <si>
    <t>stav účtu  "Příjmy z pronájmů"  k 31.12.2011</t>
  </si>
  <si>
    <t>FOND TS+BANK.POPLATKY    K 31.12.2011</t>
  </si>
  <si>
    <t>převod f.p. - Tech.služby-složka odpisů z pron.majetku za leden-prosinec 2011</t>
  </si>
  <si>
    <t>stav účtu  "Fond TS + bankovní poplatky"  k 31.12.2011</t>
  </si>
  <si>
    <t>zrušení FRR-převod zůstatku do příjmů města</t>
  </si>
  <si>
    <t>převod úroků (4755,45,- )  a  bank.poplatků  (199,40) do příjmů města</t>
  </si>
  <si>
    <t>FOND ROZVOJE BYDLENÍ K 31.12.2011</t>
  </si>
  <si>
    <t>stav účtu Fond rozvoje bydlení k 31.12.2011</t>
  </si>
  <si>
    <t>SDRUŽENÉ PROSTŘEDKY K 31.12.2011</t>
  </si>
  <si>
    <t>stav účtu Sdružené prostředky k 31.12.2011</t>
  </si>
  <si>
    <t>RS  (v Kč)</t>
  </si>
  <si>
    <t>RU  (v Kč)</t>
  </si>
  <si>
    <t>SKUTEČNOST  (v Kč)</t>
  </si>
  <si>
    <t xml:space="preserve"> na účet fondu pronajatý  majetek a do rozpočtu výdajů se zařazují až při následném čerpání těchto prostředků jednotlivými zařízeními.</t>
  </si>
  <si>
    <r>
      <rPr>
        <b/>
        <sz val="11"/>
        <rFont val="Arial CE"/>
        <family val="0"/>
      </rPr>
      <t>Nedaňové příjmy</t>
    </r>
    <r>
      <rPr>
        <sz val="11"/>
        <rFont val="Arial CE"/>
        <family val="2"/>
      </rPr>
      <t xml:space="preserve"> jsou plněny na 155 %,  vyšší plnění je jako každý rok ovlivněno příjmy, které se nerozpočtují, např.příjmy z pronájmů ve školách - převádějí se</t>
    </r>
  </si>
  <si>
    <r>
      <rPr>
        <b/>
        <sz val="11"/>
        <color indexed="8"/>
        <rFont val="Arial CE"/>
        <family val="0"/>
      </rPr>
      <t>Kapitálové příjmy</t>
    </r>
    <r>
      <rPr>
        <sz val="11"/>
        <color indexed="8"/>
        <rFont val="Arial CE"/>
        <family val="2"/>
      </rPr>
      <t xml:space="preserve"> splněny na 115 % - představují příjmy z prodeje pozemků a nemovitostí.</t>
    </r>
  </si>
  <si>
    <r>
      <rPr>
        <b/>
        <sz val="11"/>
        <color indexed="8"/>
        <rFont val="Arial CE"/>
        <family val="0"/>
      </rPr>
      <t>Dotace</t>
    </r>
    <r>
      <rPr>
        <sz val="11"/>
        <color indexed="8"/>
        <rFont val="Arial CE"/>
        <family val="2"/>
      </rPr>
      <t xml:space="preserve"> - plnění na 100 %.  Dotace ze SR na výkon státní správy a na školství  byla na účet města posílána formou  měsíčních záloh. Dotace na sociální dávky </t>
    </r>
  </si>
  <si>
    <r>
      <rPr>
        <b/>
        <sz val="11"/>
        <rFont val="Arial CE"/>
        <family val="0"/>
      </rPr>
      <t>Daňové příjmy</t>
    </r>
    <r>
      <rPr>
        <sz val="11"/>
        <rFont val="Arial CE"/>
        <family val="2"/>
      </rPr>
      <t xml:space="preserve"> jsou splněny na 100 % rozpočtu. </t>
    </r>
  </si>
  <si>
    <t>(přísp.na péči a pomoc v hm.nouzi) byla do rozpočtu upraveného zařazována v souladu s Rozhodnutími MPSV. Dotace od ostatních ministerstev i dotace z Kraje</t>
  </si>
  <si>
    <r>
      <rPr>
        <b/>
        <sz val="11"/>
        <color indexed="8"/>
        <rFont val="Arial CE"/>
        <family val="0"/>
      </rPr>
      <t>Výdaje běžné i kapitálové</t>
    </r>
    <r>
      <rPr>
        <sz val="11"/>
        <color indexed="8"/>
        <rFont val="Arial CE"/>
        <family val="2"/>
      </rPr>
      <t xml:space="preserve"> vykazují čerpání 85 % rozpočtu upraveného. Nižší čerpání je ovlivněno jednak nižšími výdaji u některých akcí, než bylo předpokládáno,</t>
    </r>
  </si>
  <si>
    <t xml:space="preserve">                                                  - ostatní - odvoz do zách.protialkohol. stanice</t>
  </si>
  <si>
    <t xml:space="preserve">     -na výkon sociálně právní ochrany dětí</t>
  </si>
  <si>
    <t xml:space="preserve">     -na výsadbu min.podílu melioračních a zpevňujících dřevin</t>
  </si>
  <si>
    <t>Příloha č.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</si>
</sst>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65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1"/>
      <color indexed="8"/>
      <name val="Arial CE"/>
      <family val="2"/>
    </font>
    <font>
      <sz val="11"/>
      <color indexed="12"/>
      <name val="Arial CE"/>
      <family val="2"/>
    </font>
    <font>
      <b/>
      <i/>
      <sz val="11"/>
      <name val="Arial CE"/>
      <family val="2"/>
    </font>
    <font>
      <b/>
      <i/>
      <sz val="11"/>
      <color indexed="12"/>
      <name val="Arial CE"/>
      <family val="2"/>
    </font>
    <font>
      <b/>
      <sz val="11"/>
      <color indexed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color indexed="12"/>
      <name val="Arial CE"/>
      <family val="2"/>
    </font>
    <font>
      <b/>
      <sz val="12"/>
      <name val="Calibri"/>
      <family val="2"/>
    </font>
    <font>
      <sz val="8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Arial CE"/>
      <family val="2"/>
    </font>
    <font>
      <b/>
      <sz val="12"/>
      <color indexed="10"/>
      <name val="Arial CE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FF0000"/>
      <name val="Arial CE"/>
      <family val="2"/>
    </font>
    <font>
      <b/>
      <sz val="12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0" fillId="33" borderId="0" xfId="0" applyFont="1" applyFill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 horizontal="right"/>
    </xf>
    <xf numFmtId="4" fontId="2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4" fontId="2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13" xfId="0" applyFont="1" applyFill="1" applyBorder="1" applyAlignment="1">
      <alignment/>
    </xf>
    <xf numFmtId="4" fontId="1" fillId="33" borderId="14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4" fontId="2" fillId="33" borderId="18" xfId="0" applyNumberFormat="1" applyFont="1" applyFill="1" applyBorder="1" applyAlignment="1">
      <alignment horizontal="right"/>
    </xf>
    <xf numFmtId="4" fontId="2" fillId="33" borderId="19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 horizontal="right"/>
    </xf>
    <xf numFmtId="4" fontId="4" fillId="33" borderId="0" xfId="0" applyNumberFormat="1" applyFont="1" applyFill="1" applyAlignment="1">
      <alignment horizontal="right"/>
    </xf>
    <xf numFmtId="0" fontId="6" fillId="33" borderId="21" xfId="0" applyFont="1" applyFill="1" applyBorder="1" applyAlignment="1">
      <alignment/>
    </xf>
    <xf numFmtId="4" fontId="6" fillId="33" borderId="22" xfId="0" applyNumberFormat="1" applyFont="1" applyFill="1" applyBorder="1" applyAlignment="1">
      <alignment horizontal="right"/>
    </xf>
    <xf numFmtId="4" fontId="2" fillId="33" borderId="23" xfId="0" applyNumberFormat="1" applyFont="1" applyFill="1" applyBorder="1" applyAlignment="1">
      <alignment horizontal="right"/>
    </xf>
    <xf numFmtId="0" fontId="2" fillId="33" borderId="24" xfId="0" applyFont="1" applyFill="1" applyBorder="1" applyAlignment="1">
      <alignment/>
    </xf>
    <xf numFmtId="0" fontId="58" fillId="34" borderId="25" xfId="0" applyFont="1" applyFill="1" applyBorder="1" applyAlignment="1">
      <alignment horizontal="right" vertical="top" wrapText="1"/>
    </xf>
    <xf numFmtId="0" fontId="58" fillId="34" borderId="26" xfId="0" applyFont="1" applyFill="1" applyBorder="1" applyAlignment="1">
      <alignment horizontal="right" vertical="top" wrapText="1"/>
    </xf>
    <xf numFmtId="0" fontId="58" fillId="34" borderId="27" xfId="0" applyFont="1" applyFill="1" applyBorder="1" applyAlignment="1">
      <alignment horizontal="right" vertical="top" wrapText="1"/>
    </xf>
    <xf numFmtId="0" fontId="58" fillId="34" borderId="28" xfId="0" applyFont="1" applyFill="1" applyBorder="1" applyAlignment="1">
      <alignment horizontal="right" vertical="top" wrapText="1"/>
    </xf>
    <xf numFmtId="0" fontId="58" fillId="34" borderId="29" xfId="0" applyFont="1" applyFill="1" applyBorder="1" applyAlignment="1">
      <alignment horizontal="right" vertical="top" wrapText="1"/>
    </xf>
    <xf numFmtId="0" fontId="59" fillId="34" borderId="30" xfId="0" applyFont="1" applyFill="1" applyBorder="1" applyAlignment="1">
      <alignment vertical="top" wrapText="1"/>
    </xf>
    <xf numFmtId="0" fontId="60" fillId="34" borderId="30" xfId="0" applyFont="1" applyFill="1" applyBorder="1" applyAlignment="1">
      <alignment vertical="top" wrapText="1"/>
    </xf>
    <xf numFmtId="0" fontId="59" fillId="34" borderId="25" xfId="0" applyFont="1" applyFill="1" applyBorder="1" applyAlignment="1">
      <alignment vertical="top" wrapText="1"/>
    </xf>
    <xf numFmtId="0" fontId="58" fillId="34" borderId="31" xfId="0" applyFont="1" applyFill="1" applyBorder="1" applyAlignment="1">
      <alignment vertical="top" wrapText="1"/>
    </xf>
    <xf numFmtId="4" fontId="58" fillId="34" borderId="32" xfId="0" applyNumberFormat="1" applyFont="1" applyFill="1" applyBorder="1" applyAlignment="1">
      <alignment horizontal="right" vertical="top" wrapText="1"/>
    </xf>
    <xf numFmtId="4" fontId="59" fillId="34" borderId="33" xfId="0" applyNumberFormat="1" applyFont="1" applyFill="1" applyBorder="1" applyAlignment="1">
      <alignment horizontal="right" vertical="top" wrapText="1"/>
    </xf>
    <xf numFmtId="4" fontId="60" fillId="34" borderId="33" xfId="0" applyNumberFormat="1" applyFont="1" applyFill="1" applyBorder="1" applyAlignment="1">
      <alignment horizontal="right" vertical="top" wrapText="1"/>
    </xf>
    <xf numFmtId="4" fontId="59" fillId="34" borderId="26" xfId="0" applyNumberFormat="1" applyFont="1" applyFill="1" applyBorder="1" applyAlignment="1">
      <alignment horizontal="right" vertical="top" wrapText="1"/>
    </xf>
    <xf numFmtId="0" fontId="58" fillId="2" borderId="34" xfId="0" applyFont="1" applyFill="1" applyBorder="1" applyAlignment="1">
      <alignment vertical="top" wrapText="1"/>
    </xf>
    <xf numFmtId="4" fontId="58" fillId="2" borderId="27" xfId="0" applyNumberFormat="1" applyFont="1" applyFill="1" applyBorder="1" applyAlignment="1">
      <alignment horizontal="right" vertical="top" wrapText="1"/>
    </xf>
    <xf numFmtId="4" fontId="58" fillId="2" borderId="28" xfId="0" applyNumberFormat="1" applyFont="1" applyFill="1" applyBorder="1" applyAlignment="1">
      <alignment horizontal="right" vertical="top" wrapText="1"/>
    </xf>
    <xf numFmtId="0" fontId="58" fillId="2" borderId="35" xfId="0" applyFont="1" applyFill="1" applyBorder="1" applyAlignment="1">
      <alignment vertical="top" wrapText="1"/>
    </xf>
    <xf numFmtId="4" fontId="58" fillId="2" borderId="36" xfId="0" applyNumberFormat="1" applyFont="1" applyFill="1" applyBorder="1" applyAlignment="1">
      <alignment horizontal="right" vertical="top" wrapText="1"/>
    </xf>
    <xf numFmtId="0" fontId="60" fillId="34" borderId="37" xfId="0" applyFont="1" applyFill="1" applyBorder="1" applyAlignment="1">
      <alignment vertical="top" wrapText="1"/>
    </xf>
    <xf numFmtId="4" fontId="60" fillId="34" borderId="38" xfId="0" applyNumberFormat="1" applyFont="1" applyFill="1" applyBorder="1" applyAlignment="1">
      <alignment horizontal="right" vertical="top" wrapText="1"/>
    </xf>
    <xf numFmtId="4" fontId="59" fillId="34" borderId="38" xfId="0" applyNumberFormat="1" applyFont="1" applyFill="1" applyBorder="1" applyAlignment="1">
      <alignment horizontal="right" vertical="top" wrapText="1"/>
    </xf>
    <xf numFmtId="0" fontId="60" fillId="34" borderId="39" xfId="0" applyFont="1" applyFill="1" applyBorder="1" applyAlignment="1">
      <alignment vertical="top" wrapText="1"/>
    </xf>
    <xf numFmtId="4" fontId="60" fillId="34" borderId="40" xfId="0" applyNumberFormat="1" applyFont="1" applyFill="1" applyBorder="1" applyAlignment="1">
      <alignment horizontal="right" vertical="top" wrapText="1"/>
    </xf>
    <xf numFmtId="0" fontId="59" fillId="34" borderId="39" xfId="0" applyFont="1" applyFill="1" applyBorder="1" applyAlignment="1">
      <alignment vertical="top" wrapText="1"/>
    </xf>
    <xf numFmtId="4" fontId="59" fillId="34" borderId="40" xfId="0" applyNumberFormat="1" applyFont="1" applyFill="1" applyBorder="1" applyAlignment="1">
      <alignment horizontal="right" vertical="top" wrapText="1"/>
    </xf>
    <xf numFmtId="4" fontId="58" fillId="2" borderId="26" xfId="0" applyNumberFormat="1" applyFont="1" applyFill="1" applyBorder="1" applyAlignment="1">
      <alignment horizontal="right" vertical="top" wrapText="1"/>
    </xf>
    <xf numFmtId="0" fontId="58" fillId="2" borderId="25" xfId="0" applyFont="1" applyFill="1" applyBorder="1" applyAlignment="1">
      <alignment vertical="top" wrapText="1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" fontId="59" fillId="34" borderId="30" xfId="0" applyNumberFormat="1" applyFont="1" applyFill="1" applyBorder="1" applyAlignment="1">
      <alignment horizontal="right" vertical="top" wrapText="1"/>
    </xf>
    <xf numFmtId="0" fontId="60" fillId="34" borderId="41" xfId="0" applyFont="1" applyFill="1" applyBorder="1" applyAlignment="1">
      <alignment vertical="top" wrapText="1"/>
    </xf>
    <xf numFmtId="4" fontId="59" fillId="34" borderId="42" xfId="0" applyNumberFormat="1" applyFont="1" applyFill="1" applyBorder="1" applyAlignment="1">
      <alignment horizontal="right" vertical="top" wrapText="1"/>
    </xf>
    <xf numFmtId="4" fontId="59" fillId="34" borderId="41" xfId="0" applyNumberFormat="1" applyFont="1" applyFill="1" applyBorder="1" applyAlignment="1">
      <alignment horizontal="right" vertical="top" wrapText="1"/>
    </xf>
    <xf numFmtId="4" fontId="60" fillId="34" borderId="43" xfId="0" applyNumberFormat="1" applyFont="1" applyFill="1" applyBorder="1" applyAlignment="1">
      <alignment horizontal="right" vertical="top" wrapText="1"/>
    </xf>
    <xf numFmtId="4" fontId="59" fillId="34" borderId="43" xfId="0" applyNumberFormat="1" applyFont="1" applyFill="1" applyBorder="1" applyAlignment="1">
      <alignment horizontal="right" vertical="top" wrapText="1"/>
    </xf>
    <xf numFmtId="0" fontId="61" fillId="34" borderId="44" xfId="0" applyFont="1" applyFill="1" applyBorder="1" applyAlignment="1">
      <alignment vertical="top"/>
    </xf>
    <xf numFmtId="0" fontId="62" fillId="34" borderId="44" xfId="0" applyFont="1" applyFill="1" applyBorder="1" applyAlignment="1">
      <alignment horizontal="right" vertical="top" wrapText="1"/>
    </xf>
    <xf numFmtId="0" fontId="6" fillId="2" borderId="45" xfId="0" applyFont="1" applyFill="1" applyBorder="1" applyAlignment="1">
      <alignment/>
    </xf>
    <xf numFmtId="4" fontId="6" fillId="2" borderId="46" xfId="0" applyNumberFormat="1" applyFont="1" applyFill="1" applyBorder="1" applyAlignment="1">
      <alignment horizontal="right"/>
    </xf>
    <xf numFmtId="4" fontId="2" fillId="33" borderId="47" xfId="0" applyNumberFormat="1" applyFont="1" applyFill="1" applyBorder="1" applyAlignment="1">
      <alignment horizontal="right"/>
    </xf>
    <xf numFmtId="4" fontId="58" fillId="2" borderId="48" xfId="0" applyNumberFormat="1" applyFont="1" applyFill="1" applyBorder="1" applyAlignment="1">
      <alignment horizontal="right" vertical="top" wrapText="1"/>
    </xf>
    <xf numFmtId="0" fontId="58" fillId="34" borderId="49" xfId="0" applyFont="1" applyFill="1" applyBorder="1" applyAlignment="1">
      <alignment vertical="top" wrapText="1"/>
    </xf>
    <xf numFmtId="0" fontId="58" fillId="34" borderId="16" xfId="0" applyFont="1" applyFill="1" applyBorder="1" applyAlignment="1">
      <alignment horizontal="right" vertical="top" wrapText="1"/>
    </xf>
    <xf numFmtId="0" fontId="58" fillId="34" borderId="14" xfId="0" applyFont="1" applyFill="1" applyBorder="1" applyAlignment="1">
      <alignment horizontal="right" vertical="top" wrapText="1"/>
    </xf>
    <xf numFmtId="0" fontId="58" fillId="34" borderId="49" xfId="0" applyFont="1" applyFill="1" applyBorder="1" applyAlignment="1">
      <alignment horizontal="right" vertical="top" wrapText="1"/>
    </xf>
    <xf numFmtId="0" fontId="58" fillId="34" borderId="0" xfId="0" applyFont="1" applyFill="1" applyBorder="1" applyAlignment="1">
      <alignment horizontal="right" vertical="top" wrapText="1"/>
    </xf>
    <xf numFmtId="0" fontId="2" fillId="11" borderId="0" xfId="0" applyFont="1" applyFill="1" applyAlignment="1">
      <alignment/>
    </xf>
    <xf numFmtId="0" fontId="2" fillId="2" borderId="0" xfId="0" applyFont="1" applyFill="1" applyAlignment="1">
      <alignment/>
    </xf>
    <xf numFmtId="4" fontId="59" fillId="2" borderId="30" xfId="0" applyNumberFormat="1" applyFont="1" applyFill="1" applyBorder="1" applyAlignment="1">
      <alignment horizontal="right" vertical="top" wrapText="1"/>
    </xf>
    <xf numFmtId="4" fontId="6" fillId="33" borderId="50" xfId="0" applyNumberFormat="1" applyFont="1" applyFill="1" applyBorder="1" applyAlignment="1">
      <alignment horizontal="right"/>
    </xf>
    <xf numFmtId="0" fontId="1" fillId="33" borderId="51" xfId="0" applyFont="1" applyFill="1" applyBorder="1" applyAlignment="1">
      <alignment/>
    </xf>
    <xf numFmtId="4" fontId="1" fillId="33" borderId="52" xfId="0" applyNumberFormat="1" applyFont="1" applyFill="1" applyBorder="1" applyAlignment="1">
      <alignment horizontal="right"/>
    </xf>
    <xf numFmtId="4" fontId="1" fillId="33" borderId="53" xfId="0" applyNumberFormat="1" applyFont="1" applyFill="1" applyBorder="1" applyAlignment="1">
      <alignment horizontal="right"/>
    </xf>
    <xf numFmtId="4" fontId="59" fillId="34" borderId="39" xfId="0" applyNumberFormat="1" applyFont="1" applyFill="1" applyBorder="1" applyAlignment="1">
      <alignment horizontal="right" vertical="top" wrapText="1"/>
    </xf>
    <xf numFmtId="4" fontId="1" fillId="2" borderId="53" xfId="0" applyNumberFormat="1" applyFont="1" applyFill="1" applyBorder="1" applyAlignment="1">
      <alignment horizontal="right"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/>
    </xf>
    <xf numFmtId="4" fontId="2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2" fillId="35" borderId="0" xfId="0" applyFont="1" applyFill="1" applyAlignment="1">
      <alignment/>
    </xf>
    <xf numFmtId="4" fontId="6" fillId="35" borderId="0" xfId="0" applyNumberFormat="1" applyFont="1" applyFill="1" applyAlignment="1">
      <alignment/>
    </xf>
    <xf numFmtId="4" fontId="1" fillId="35" borderId="0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8" fillId="35" borderId="0" xfId="0" applyFont="1" applyFill="1" applyAlignment="1">
      <alignment/>
    </xf>
    <xf numFmtId="4" fontId="1" fillId="35" borderId="0" xfId="0" applyNumberFormat="1" applyFont="1" applyFill="1" applyAlignment="1">
      <alignment/>
    </xf>
    <xf numFmtId="0" fontId="10" fillId="35" borderId="0" xfId="0" applyFont="1" applyFill="1" applyAlignment="1">
      <alignment/>
    </xf>
    <xf numFmtId="4" fontId="2" fillId="33" borderId="54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4" fontId="5" fillId="33" borderId="0" xfId="0" applyNumberFormat="1" applyFont="1" applyFill="1" applyAlignment="1">
      <alignment horizontal="right"/>
    </xf>
    <xf numFmtId="0" fontId="3" fillId="33" borderId="24" xfId="0" applyFont="1" applyFill="1" applyBorder="1" applyAlignment="1">
      <alignment/>
    </xf>
    <xf numFmtId="4" fontId="3" fillId="33" borderId="20" xfId="0" applyNumberFormat="1" applyFont="1" applyFill="1" applyBorder="1" applyAlignment="1">
      <alignment horizontal="right"/>
    </xf>
    <xf numFmtId="4" fontId="3" fillId="33" borderId="19" xfId="0" applyNumberFormat="1" applyFont="1" applyFill="1" applyBorder="1" applyAlignment="1">
      <alignment horizontal="right"/>
    </xf>
    <xf numFmtId="4" fontId="3" fillId="33" borderId="47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4" fontId="3" fillId="33" borderId="12" xfId="0" applyNumberFormat="1" applyFont="1" applyFill="1" applyBorder="1" applyAlignment="1">
      <alignment horizontal="right"/>
    </xf>
    <xf numFmtId="0" fontId="6" fillId="33" borderId="45" xfId="0" applyFont="1" applyFill="1" applyBorder="1" applyAlignment="1">
      <alignment/>
    </xf>
    <xf numFmtId="4" fontId="6" fillId="33" borderId="55" xfId="0" applyNumberFormat="1" applyFont="1" applyFill="1" applyBorder="1" applyAlignment="1">
      <alignment horizontal="right"/>
    </xf>
    <xf numFmtId="4" fontId="6" fillId="33" borderId="46" xfId="0" applyNumberFormat="1" applyFont="1" applyFill="1" applyBorder="1" applyAlignment="1">
      <alignment horizontal="right"/>
    </xf>
    <xf numFmtId="4" fontId="6" fillId="33" borderId="56" xfId="0" applyNumberFormat="1" applyFont="1" applyFill="1" applyBorder="1" applyAlignment="1">
      <alignment horizontal="right"/>
    </xf>
    <xf numFmtId="4" fontId="2" fillId="33" borderId="57" xfId="0" applyNumberFormat="1" applyFont="1" applyFill="1" applyBorder="1" applyAlignment="1">
      <alignment horizontal="right"/>
    </xf>
    <xf numFmtId="0" fontId="2" fillId="33" borderId="58" xfId="0" applyFont="1" applyFill="1" applyBorder="1" applyAlignment="1">
      <alignment/>
    </xf>
    <xf numFmtId="4" fontId="2" fillId="33" borderId="19" xfId="0" applyNumberFormat="1" applyFont="1" applyFill="1" applyBorder="1" applyAlignment="1">
      <alignment horizontal="right"/>
    </xf>
    <xf numFmtId="4" fontId="2" fillId="33" borderId="54" xfId="0" applyNumberFormat="1" applyFont="1" applyFill="1" applyBorder="1" applyAlignment="1">
      <alignment horizontal="right"/>
    </xf>
    <xf numFmtId="0" fontId="2" fillId="33" borderId="59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" fontId="2" fillId="33" borderId="43" xfId="0" applyNumberFormat="1" applyFont="1" applyFill="1" applyBorder="1" applyAlignment="1">
      <alignment horizontal="right"/>
    </xf>
    <xf numFmtId="0" fontId="6" fillId="33" borderId="51" xfId="0" applyFont="1" applyFill="1" applyBorder="1" applyAlignment="1">
      <alignment/>
    </xf>
    <xf numFmtId="4" fontId="2" fillId="33" borderId="46" xfId="0" applyNumberFormat="1" applyFont="1" applyFill="1" applyBorder="1" applyAlignment="1">
      <alignment horizontal="right"/>
    </xf>
    <xf numFmtId="4" fontId="2" fillId="33" borderId="56" xfId="0" applyNumberFormat="1" applyFont="1" applyFill="1" applyBorder="1" applyAlignment="1">
      <alignment horizontal="right"/>
    </xf>
    <xf numFmtId="0" fontId="7" fillId="33" borderId="21" xfId="0" applyFont="1" applyFill="1" applyBorder="1" applyAlignment="1">
      <alignment/>
    </xf>
    <xf numFmtId="4" fontId="7" fillId="33" borderId="44" xfId="0" applyNumberFormat="1" applyFont="1" applyFill="1" applyBorder="1" applyAlignment="1">
      <alignment horizontal="right"/>
    </xf>
    <xf numFmtId="4" fontId="7" fillId="33" borderId="33" xfId="0" applyNumberFormat="1" applyFont="1" applyFill="1" applyBorder="1" applyAlignment="1">
      <alignment horizontal="right"/>
    </xf>
    <xf numFmtId="0" fontId="8" fillId="33" borderId="51" xfId="0" applyFont="1" applyFill="1" applyBorder="1" applyAlignment="1">
      <alignment/>
    </xf>
    <xf numFmtId="4" fontId="8" fillId="33" borderId="55" xfId="0" applyNumberFormat="1" applyFont="1" applyFill="1" applyBorder="1" applyAlignment="1">
      <alignment horizontal="right"/>
    </xf>
    <xf numFmtId="4" fontId="8" fillId="33" borderId="56" xfId="0" applyNumberFormat="1" applyFont="1" applyFill="1" applyBorder="1" applyAlignment="1">
      <alignment horizontal="right"/>
    </xf>
    <xf numFmtId="0" fontId="3" fillId="35" borderId="0" xfId="0" applyFont="1" applyFill="1" applyAlignment="1">
      <alignment/>
    </xf>
    <xf numFmtId="4" fontId="6" fillId="33" borderId="53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/>
    </xf>
    <xf numFmtId="4" fontId="3" fillId="33" borderId="18" xfId="0" applyNumberFormat="1" applyFont="1" applyFill="1" applyBorder="1" applyAlignment="1">
      <alignment horizontal="right"/>
    </xf>
    <xf numFmtId="4" fontId="3" fillId="33" borderId="23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" fontId="1" fillId="33" borderId="18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/>
    </xf>
    <xf numFmtId="0" fontId="1" fillId="35" borderId="0" xfId="0" applyFont="1" applyFill="1" applyAlignment="1">
      <alignment/>
    </xf>
    <xf numFmtId="0" fontId="1" fillId="33" borderId="11" xfId="0" applyFont="1" applyFill="1" applyBorder="1" applyAlignment="1">
      <alignment/>
    </xf>
    <xf numFmtId="4" fontId="1" fillId="33" borderId="12" xfId="0" applyNumberFormat="1" applyFont="1" applyFill="1" applyBorder="1" applyAlignment="1">
      <alignment horizontal="right"/>
    </xf>
    <xf numFmtId="4" fontId="1" fillId="35" borderId="0" xfId="0" applyNumberFormat="1" applyFont="1" applyFill="1" applyAlignment="1">
      <alignment/>
    </xf>
    <xf numFmtId="4" fontId="1" fillId="33" borderId="60" xfId="0" applyNumberFormat="1" applyFont="1" applyFill="1" applyBorder="1" applyAlignment="1">
      <alignment horizontal="right"/>
    </xf>
    <xf numFmtId="4" fontId="1" fillId="33" borderId="54" xfId="0" applyNumberFormat="1" applyFont="1" applyFill="1" applyBorder="1" applyAlignment="1">
      <alignment horizontal="right"/>
    </xf>
    <xf numFmtId="4" fontId="3" fillId="33" borderId="60" xfId="0" applyNumberFormat="1" applyFont="1" applyFill="1" applyBorder="1" applyAlignment="1">
      <alignment horizontal="right"/>
    </xf>
    <xf numFmtId="4" fontId="3" fillId="33" borderId="61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/>
    </xf>
    <xf numFmtId="4" fontId="6" fillId="33" borderId="63" xfId="0" applyNumberFormat="1" applyFont="1" applyFill="1" applyBorder="1" applyAlignment="1">
      <alignment horizontal="right"/>
    </xf>
    <xf numFmtId="0" fontId="6" fillId="33" borderId="64" xfId="0" applyFont="1" applyFill="1" applyBorder="1" applyAlignment="1">
      <alignment/>
    </xf>
    <xf numFmtId="4" fontId="6" fillId="33" borderId="65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0" fontId="2" fillId="33" borderId="66" xfId="0" applyFont="1" applyFill="1" applyBorder="1" applyAlignment="1">
      <alignment/>
    </xf>
    <xf numFmtId="4" fontId="2" fillId="33" borderId="15" xfId="0" applyNumberFormat="1" applyFont="1" applyFill="1" applyBorder="1" applyAlignment="1">
      <alignment horizontal="right"/>
    </xf>
    <xf numFmtId="4" fontId="2" fillId="33" borderId="53" xfId="0" applyNumberFormat="1" applyFont="1" applyFill="1" applyBorder="1" applyAlignment="1">
      <alignment horizontal="right"/>
    </xf>
    <xf numFmtId="0" fontId="1" fillId="33" borderId="59" xfId="0" applyFont="1" applyFill="1" applyBorder="1" applyAlignment="1">
      <alignment/>
    </xf>
    <xf numFmtId="4" fontId="1" fillId="33" borderId="67" xfId="0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4" fontId="1" fillId="33" borderId="68" xfId="0" applyNumberFormat="1" applyFont="1" applyFill="1" applyBorder="1" applyAlignment="1">
      <alignment horizontal="right"/>
    </xf>
    <xf numFmtId="4" fontId="6" fillId="33" borderId="68" xfId="0" applyNumberFormat="1" applyFont="1" applyFill="1" applyBorder="1" applyAlignment="1">
      <alignment horizontal="right"/>
    </xf>
    <xf numFmtId="4" fontId="1" fillId="33" borderId="50" xfId="0" applyNumberFormat="1" applyFont="1" applyFill="1" applyBorder="1" applyAlignment="1">
      <alignment horizontal="right"/>
    </xf>
    <xf numFmtId="0" fontId="9" fillId="33" borderId="58" xfId="0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/>
    </xf>
    <xf numFmtId="4" fontId="1" fillId="33" borderId="26" xfId="0" applyNumberFormat="1" applyFont="1" applyFill="1" applyBorder="1" applyAlignment="1">
      <alignment horizontal="right"/>
    </xf>
    <xf numFmtId="0" fontId="6" fillId="2" borderId="51" xfId="0" applyFont="1" applyFill="1" applyBorder="1" applyAlignment="1">
      <alignment/>
    </xf>
    <xf numFmtId="4" fontId="6" fillId="2" borderId="52" xfId="0" applyNumberFormat="1" applyFont="1" applyFill="1" applyBorder="1" applyAlignment="1">
      <alignment horizontal="right"/>
    </xf>
    <xf numFmtId="0" fontId="9" fillId="2" borderId="51" xfId="0" applyFont="1" applyFill="1" applyBorder="1" applyAlignment="1">
      <alignment/>
    </xf>
    <xf numFmtId="4" fontId="9" fillId="2" borderId="46" xfId="0" applyNumberFormat="1" applyFont="1" applyFill="1" applyBorder="1" applyAlignment="1">
      <alignment horizontal="right"/>
    </xf>
    <xf numFmtId="4" fontId="10" fillId="33" borderId="0" xfId="0" applyNumberFormat="1" applyFont="1" applyFill="1" applyBorder="1" applyAlignment="1">
      <alignment horizontal="right"/>
    </xf>
    <xf numFmtId="4" fontId="10" fillId="33" borderId="26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4" fontId="1" fillId="33" borderId="69" xfId="0" applyNumberFormat="1" applyFont="1" applyFill="1" applyBorder="1" applyAlignment="1">
      <alignment horizontal="right"/>
    </xf>
    <xf numFmtId="4" fontId="1" fillId="33" borderId="61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4" fontId="1" fillId="33" borderId="47" xfId="0" applyNumberFormat="1" applyFont="1" applyFill="1" applyBorder="1" applyAlignment="1">
      <alignment horizontal="right"/>
    </xf>
    <xf numFmtId="0" fontId="1" fillId="33" borderId="45" xfId="0" applyFont="1" applyFill="1" applyBorder="1" applyAlignment="1">
      <alignment/>
    </xf>
    <xf numFmtId="4" fontId="1" fillId="33" borderId="46" xfId="0" applyNumberFormat="1" applyFont="1" applyFill="1" applyBorder="1" applyAlignment="1">
      <alignment horizontal="right"/>
    </xf>
    <xf numFmtId="4" fontId="1" fillId="33" borderId="53" xfId="0" applyNumberFormat="1" applyFont="1" applyFill="1" applyBorder="1" applyAlignment="1">
      <alignment horizontal="right"/>
    </xf>
    <xf numFmtId="0" fontId="3" fillId="33" borderId="70" xfId="0" applyFont="1" applyFill="1" applyBorder="1" applyAlignment="1">
      <alignment/>
    </xf>
    <xf numFmtId="4" fontId="3" fillId="33" borderId="71" xfId="0" applyNumberFormat="1" applyFont="1" applyFill="1" applyBorder="1" applyAlignment="1">
      <alignment horizontal="right"/>
    </xf>
    <xf numFmtId="4" fontId="3" fillId="33" borderId="72" xfId="0" applyNumberFormat="1" applyFont="1" applyFill="1" applyBorder="1" applyAlignment="1">
      <alignment horizontal="right"/>
    </xf>
    <xf numFmtId="0" fontId="1" fillId="33" borderId="73" xfId="0" applyFont="1" applyFill="1" applyBorder="1" applyAlignment="1">
      <alignment/>
    </xf>
    <xf numFmtId="4" fontId="1" fillId="33" borderId="74" xfId="0" applyNumberFormat="1" applyFont="1" applyFill="1" applyBorder="1" applyAlignment="1">
      <alignment horizontal="right"/>
    </xf>
    <xf numFmtId="4" fontId="1" fillId="33" borderId="75" xfId="0" applyNumberFormat="1" applyFont="1" applyFill="1" applyBorder="1" applyAlignment="1">
      <alignment horizontal="right"/>
    </xf>
    <xf numFmtId="0" fontId="1" fillId="33" borderId="76" xfId="0" applyFont="1" applyFill="1" applyBorder="1" applyAlignment="1">
      <alignment/>
    </xf>
    <xf numFmtId="4" fontId="1" fillId="33" borderId="68" xfId="0" applyNumberFormat="1" applyFont="1" applyFill="1" applyBorder="1" applyAlignment="1">
      <alignment horizontal="right"/>
    </xf>
    <xf numFmtId="0" fontId="2" fillId="33" borderId="70" xfId="0" applyFont="1" applyFill="1" applyBorder="1" applyAlignment="1">
      <alignment/>
    </xf>
    <xf numFmtId="4" fontId="2" fillId="33" borderId="71" xfId="0" applyNumberFormat="1" applyFont="1" applyFill="1" applyBorder="1" applyAlignment="1">
      <alignment horizontal="right"/>
    </xf>
    <xf numFmtId="4" fontId="2" fillId="33" borderId="72" xfId="0" applyNumberFormat="1" applyFont="1" applyFill="1" applyBorder="1" applyAlignment="1">
      <alignment horizontal="right"/>
    </xf>
    <xf numFmtId="4" fontId="2" fillId="33" borderId="75" xfId="0" applyNumberFormat="1" applyFont="1" applyFill="1" applyBorder="1" applyAlignment="1">
      <alignment horizontal="right"/>
    </xf>
    <xf numFmtId="0" fontId="3" fillId="33" borderId="77" xfId="0" applyFont="1" applyFill="1" applyBorder="1" applyAlignment="1">
      <alignment/>
    </xf>
    <xf numFmtId="4" fontId="3" fillId="33" borderId="78" xfId="0" applyNumberFormat="1" applyFont="1" applyFill="1" applyBorder="1" applyAlignment="1">
      <alignment horizontal="right"/>
    </xf>
    <xf numFmtId="4" fontId="3" fillId="33" borderId="79" xfId="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4" fontId="1" fillId="0" borderId="46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4" fontId="3" fillId="0" borderId="20" xfId="0" applyNumberFormat="1" applyFont="1" applyFill="1" applyBorder="1" applyAlignment="1">
      <alignment horizontal="right"/>
    </xf>
    <xf numFmtId="0" fontId="3" fillId="0" borderId="64" xfId="0" applyFont="1" applyFill="1" applyBorder="1" applyAlignment="1">
      <alignment/>
    </xf>
    <xf numFmtId="4" fontId="3" fillId="0" borderId="19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4" fontId="6" fillId="0" borderId="18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4" fontId="2" fillId="0" borderId="12" xfId="0" applyNumberFormat="1" applyFont="1" applyFill="1" applyBorder="1" applyAlignment="1">
      <alignment horizontal="right"/>
    </xf>
    <xf numFmtId="0" fontId="7" fillId="0" borderId="58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8" fillId="0" borderId="58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62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80" xfId="0" applyFont="1" applyFill="1" applyBorder="1" applyAlignment="1">
      <alignment/>
    </xf>
    <xf numFmtId="4" fontId="1" fillId="0" borderId="69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4" fontId="2" fillId="0" borderId="12" xfId="0" applyNumberFormat="1" applyFont="1" applyFill="1" applyBorder="1" applyAlignment="1">
      <alignment horizontal="right"/>
    </xf>
    <xf numFmtId="0" fontId="2" fillId="0" borderId="80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4" fontId="1" fillId="0" borderId="53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2" fillId="0" borderId="62" xfId="0" applyFont="1" applyFill="1" applyBorder="1" applyAlignment="1">
      <alignment/>
    </xf>
    <xf numFmtId="4" fontId="2" fillId="0" borderId="67" xfId="0" applyNumberFormat="1" applyFont="1" applyFill="1" applyBorder="1" applyAlignment="1">
      <alignment horizontal="right"/>
    </xf>
    <xf numFmtId="4" fontId="2" fillId="0" borderId="54" xfId="0" applyNumberFormat="1" applyFont="1" applyFill="1" applyBorder="1" applyAlignment="1">
      <alignment horizontal="right"/>
    </xf>
    <xf numFmtId="4" fontId="2" fillId="0" borderId="6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4" fontId="2" fillId="0" borderId="81" xfId="0" applyNumberFormat="1" applyFont="1" applyFill="1" applyBorder="1" applyAlignment="1">
      <alignment horizontal="right"/>
    </xf>
    <xf numFmtId="0" fontId="1" fillId="0" borderId="76" xfId="0" applyFont="1" applyFill="1" applyBorder="1" applyAlignment="1">
      <alignment/>
    </xf>
    <xf numFmtId="4" fontId="1" fillId="0" borderId="68" xfId="0" applyNumberFormat="1" applyFont="1" applyFill="1" applyBorder="1" applyAlignment="1">
      <alignment horizontal="right"/>
    </xf>
    <xf numFmtId="0" fontId="3" fillId="0" borderId="70" xfId="0" applyFont="1" applyFill="1" applyBorder="1" applyAlignment="1">
      <alignment/>
    </xf>
    <xf numFmtId="4" fontId="3" fillId="0" borderId="71" xfId="0" applyNumberFormat="1" applyFont="1" applyFill="1" applyBorder="1" applyAlignment="1">
      <alignment horizontal="right"/>
    </xf>
    <xf numFmtId="0" fontId="3" fillId="0" borderId="77" xfId="0" applyFont="1" applyFill="1" applyBorder="1" applyAlignment="1">
      <alignment/>
    </xf>
    <xf numFmtId="4" fontId="3" fillId="0" borderId="78" xfId="0" applyNumberFormat="1" applyFont="1" applyFill="1" applyBorder="1" applyAlignment="1">
      <alignment horizontal="right"/>
    </xf>
    <xf numFmtId="0" fontId="1" fillId="0" borderId="73" xfId="0" applyFont="1" applyFill="1" applyBorder="1" applyAlignment="1">
      <alignment/>
    </xf>
    <xf numFmtId="4" fontId="1" fillId="0" borderId="74" xfId="0" applyNumberFormat="1" applyFont="1" applyFill="1" applyBorder="1" applyAlignment="1">
      <alignment horizontal="right"/>
    </xf>
    <xf numFmtId="4" fontId="3" fillId="35" borderId="0" xfId="0" applyNumberFormat="1" applyFont="1" applyFill="1" applyAlignment="1">
      <alignment/>
    </xf>
    <xf numFmtId="0" fontId="3" fillId="0" borderId="62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82" xfId="0" applyFont="1" applyFill="1" applyBorder="1" applyAlignment="1">
      <alignment/>
    </xf>
    <xf numFmtId="4" fontId="3" fillId="0" borderId="83" xfId="0" applyNumberFormat="1" applyFont="1" applyFill="1" applyBorder="1" applyAlignment="1">
      <alignment horizontal="right"/>
    </xf>
    <xf numFmtId="4" fontId="2" fillId="33" borderId="84" xfId="0" applyNumberFormat="1" applyFont="1" applyFill="1" applyBorder="1" applyAlignment="1">
      <alignment horizontal="right"/>
    </xf>
    <xf numFmtId="4" fontId="2" fillId="33" borderId="67" xfId="0" applyNumberFormat="1" applyFont="1" applyFill="1" applyBorder="1" applyAlignment="1">
      <alignment horizontal="right"/>
    </xf>
    <xf numFmtId="4" fontId="2" fillId="33" borderId="23" xfId="0" applyNumberFormat="1" applyFont="1" applyFill="1" applyBorder="1" applyAlignment="1">
      <alignment horizontal="right"/>
    </xf>
    <xf numFmtId="0" fontId="63" fillId="33" borderId="0" xfId="0" applyFont="1" applyFill="1" applyAlignment="1">
      <alignment/>
    </xf>
    <xf numFmtId="0" fontId="2" fillId="0" borderId="62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4" fontId="6" fillId="0" borderId="18" xfId="0" applyNumberFormat="1" applyFont="1" applyFill="1" applyBorder="1" applyAlignment="1">
      <alignment horizontal="right"/>
    </xf>
    <xf numFmtId="4" fontId="1" fillId="35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4" fontId="3" fillId="33" borderId="84" xfId="0" applyNumberFormat="1" applyFont="1" applyFill="1" applyBorder="1" applyAlignment="1">
      <alignment horizontal="right"/>
    </xf>
    <xf numFmtId="4" fontId="1" fillId="0" borderId="85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4" fontId="6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67" xfId="0" applyNumberFormat="1" applyFont="1" applyFill="1" applyBorder="1" applyAlignment="1">
      <alignment horizontal="right"/>
    </xf>
    <xf numFmtId="4" fontId="3" fillId="0" borderId="54" xfId="0" applyNumberFormat="1" applyFont="1" applyFill="1" applyBorder="1" applyAlignment="1">
      <alignment horizontal="right"/>
    </xf>
    <xf numFmtId="0" fontId="3" fillId="0" borderId="80" xfId="0" applyFont="1" applyFill="1" applyBorder="1" applyAlignment="1">
      <alignment/>
    </xf>
    <xf numFmtId="4" fontId="3" fillId="0" borderId="61" xfId="0" applyNumberFormat="1" applyFont="1" applyFill="1" applyBorder="1" applyAlignment="1">
      <alignment horizontal="right"/>
    </xf>
    <xf numFmtId="0" fontId="3" fillId="0" borderId="76" xfId="0" applyFont="1" applyFill="1" applyBorder="1" applyAlignment="1">
      <alignment/>
    </xf>
    <xf numFmtId="4" fontId="3" fillId="0" borderId="5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4" fontId="2" fillId="0" borderId="86" xfId="0" applyNumberFormat="1" applyFont="1" applyFill="1" applyBorder="1" applyAlignment="1">
      <alignment horizontal="right"/>
    </xf>
    <xf numFmtId="4" fontId="2" fillId="0" borderId="47" xfId="0" applyNumberFormat="1" applyFont="1" applyFill="1" applyBorder="1" applyAlignment="1">
      <alignment horizontal="right"/>
    </xf>
    <xf numFmtId="0" fontId="9" fillId="33" borderId="66" xfId="0" applyFont="1" applyFill="1" applyBorder="1" applyAlignment="1">
      <alignment/>
    </xf>
    <xf numFmtId="4" fontId="10" fillId="33" borderId="14" xfId="0" applyNumberFormat="1" applyFont="1" applyFill="1" applyBorder="1" applyAlignment="1">
      <alignment horizontal="right"/>
    </xf>
    <xf numFmtId="4" fontId="10" fillId="33" borderId="16" xfId="0" applyNumberFormat="1" applyFont="1" applyFill="1" applyBorder="1" applyAlignment="1">
      <alignment horizontal="right"/>
    </xf>
    <xf numFmtId="4" fontId="3" fillId="33" borderId="54" xfId="0" applyNumberFormat="1" applyFont="1" applyFill="1" applyBorder="1" applyAlignment="1">
      <alignment horizontal="right"/>
    </xf>
    <xf numFmtId="0" fontId="1" fillId="0" borderId="87" xfId="0" applyFont="1" applyFill="1" applyBorder="1" applyAlignment="1">
      <alignment/>
    </xf>
    <xf numFmtId="4" fontId="1" fillId="0" borderId="67" xfId="0" applyNumberFormat="1" applyFont="1" applyFill="1" applyBorder="1" applyAlignment="1">
      <alignment horizontal="right"/>
    </xf>
    <xf numFmtId="4" fontId="1" fillId="0" borderId="6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6" fillId="0" borderId="24" xfId="0" applyFont="1" applyFill="1" applyBorder="1" applyAlignment="1">
      <alignment/>
    </xf>
    <xf numFmtId="4" fontId="6" fillId="0" borderId="20" xfId="0" applyNumberFormat="1" applyFont="1" applyFill="1" applyBorder="1" applyAlignment="1">
      <alignment horizontal="right"/>
    </xf>
    <xf numFmtId="4" fontId="2" fillId="33" borderId="81" xfId="0" applyNumberFormat="1" applyFont="1" applyFill="1" applyBorder="1" applyAlignment="1">
      <alignment horizontal="right"/>
    </xf>
    <xf numFmtId="0" fontId="11" fillId="2" borderId="45" xfId="0" applyFont="1" applyFill="1" applyBorder="1" applyAlignment="1">
      <alignment/>
    </xf>
    <xf numFmtId="4" fontId="11" fillId="2" borderId="46" xfId="0" applyNumberFormat="1" applyFont="1" applyFill="1" applyBorder="1" applyAlignment="1">
      <alignment horizontal="right"/>
    </xf>
    <xf numFmtId="0" fontId="9" fillId="2" borderId="45" xfId="0" applyFont="1" applyFill="1" applyBorder="1" applyAlignment="1">
      <alignment/>
    </xf>
    <xf numFmtId="4" fontId="9" fillId="2" borderId="53" xfId="0" applyNumberFormat="1" applyFont="1" applyFill="1" applyBorder="1" applyAlignment="1">
      <alignment horizontal="right"/>
    </xf>
    <xf numFmtId="0" fontId="1" fillId="2" borderId="45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76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76" xfId="0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/>
    </xf>
    <xf numFmtId="4" fontId="1" fillId="33" borderId="68" xfId="0" applyNumberFormat="1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 wrapText="1"/>
    </xf>
    <xf numFmtId="4" fontId="1" fillId="33" borderId="68" xfId="0" applyNumberFormat="1" applyFont="1" applyFill="1" applyBorder="1" applyAlignment="1">
      <alignment horizontal="center" wrapText="1"/>
    </xf>
    <xf numFmtId="4" fontId="1" fillId="33" borderId="86" xfId="0" applyNumberFormat="1" applyFont="1" applyFill="1" applyBorder="1" applyAlignment="1">
      <alignment horizontal="center"/>
    </xf>
    <xf numFmtId="4" fontId="1" fillId="33" borderId="50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10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9"/>
  <sheetViews>
    <sheetView tabSelected="1" view="pageBreakPreview" zoomScaleSheetLayoutView="100" zoomScalePageLayoutView="0" workbookViewId="0" topLeftCell="A721">
      <selection activeCell="F6" sqref="F6"/>
    </sheetView>
  </sheetViews>
  <sheetFormatPr defaultColWidth="45.875" defaultRowHeight="15.75" customHeight="1"/>
  <cols>
    <col min="1" max="1" width="80.375" style="3" customWidth="1"/>
    <col min="2" max="2" width="19.00390625" style="9" customWidth="1"/>
    <col min="3" max="3" width="20.375" style="9" customWidth="1"/>
    <col min="4" max="4" width="19.75390625" style="9" customWidth="1"/>
    <col min="5" max="5" width="16.125" style="9" bestFit="1" customWidth="1"/>
    <col min="6" max="6" width="20.00390625" style="3" customWidth="1"/>
    <col min="7" max="7" width="17.875" style="3" customWidth="1"/>
    <col min="8" max="8" width="21.25390625" style="3" customWidth="1"/>
    <col min="9" max="9" width="23.375" style="3" customWidth="1"/>
    <col min="10" max="16384" width="45.875" style="3" customWidth="1"/>
  </cols>
  <sheetData>
    <row r="1" spans="1:5" ht="23.25" customHeight="1">
      <c r="A1" s="300" t="s">
        <v>142</v>
      </c>
      <c r="B1"/>
      <c r="C1"/>
      <c r="D1"/>
      <c r="E1" s="301" t="s">
        <v>715</v>
      </c>
    </row>
    <row r="2" spans="1:5" ht="15.75" customHeight="1">
      <c r="A2" s="52"/>
      <c r="B2" s="53"/>
      <c r="C2" s="53"/>
      <c r="D2" s="53"/>
      <c r="E2" s="53"/>
    </row>
    <row r="3" spans="1:5" ht="23.25" customHeight="1" thickBot="1">
      <c r="A3" s="60" t="s">
        <v>0</v>
      </c>
      <c r="B3" s="61"/>
      <c r="C3" s="61"/>
      <c r="D3" s="61"/>
      <c r="E3" s="61"/>
    </row>
    <row r="4" spans="1:5" ht="15.75" customHeight="1">
      <c r="A4" s="66" t="s">
        <v>1</v>
      </c>
      <c r="B4" s="67" t="s">
        <v>2</v>
      </c>
      <c r="C4" s="68" t="s">
        <v>2</v>
      </c>
      <c r="D4" s="69" t="s">
        <v>4</v>
      </c>
      <c r="E4" s="67" t="s">
        <v>125</v>
      </c>
    </row>
    <row r="5" spans="1:5" ht="15.75" customHeight="1">
      <c r="A5" s="25"/>
      <c r="B5" s="26" t="s">
        <v>92</v>
      </c>
      <c r="C5" s="70" t="s">
        <v>3</v>
      </c>
      <c r="D5" s="25" t="s">
        <v>139</v>
      </c>
      <c r="E5" s="26" t="s">
        <v>126</v>
      </c>
    </row>
    <row r="6" spans="1:5" ht="15.75" customHeight="1" thickBot="1">
      <c r="A6" s="27"/>
      <c r="B6" s="28" t="s">
        <v>127</v>
      </c>
      <c r="C6" s="29" t="s">
        <v>5</v>
      </c>
      <c r="D6" s="27" t="s">
        <v>5</v>
      </c>
      <c r="E6" s="28"/>
    </row>
    <row r="7" spans="1:5" ht="15.75" customHeight="1" thickBot="1" thickTop="1">
      <c r="A7" s="30" t="s">
        <v>6</v>
      </c>
      <c r="B7" s="35">
        <v>116200000</v>
      </c>
      <c r="C7" s="35">
        <v>119937500</v>
      </c>
      <c r="D7" s="35">
        <v>119542508.04</v>
      </c>
      <c r="E7" s="35">
        <f>SUM(D7/C7*100)</f>
        <v>99.67066850651382</v>
      </c>
    </row>
    <row r="8" spans="1:5" ht="15.75" customHeight="1" thickBot="1">
      <c r="A8" s="30" t="s">
        <v>7</v>
      </c>
      <c r="B8" s="35">
        <v>7237000</v>
      </c>
      <c r="C8" s="35">
        <v>7427000</v>
      </c>
      <c r="D8" s="35">
        <v>11548286.09</v>
      </c>
      <c r="E8" s="35">
        <f>SUM(D8/C8*100)</f>
        <v>155.49058960549345</v>
      </c>
    </row>
    <row r="9" spans="1:5" ht="15.75" customHeight="1" thickBot="1">
      <c r="A9" s="30" t="s">
        <v>8</v>
      </c>
      <c r="B9" s="35">
        <v>5600000</v>
      </c>
      <c r="C9" s="35">
        <v>5600000</v>
      </c>
      <c r="D9" s="35">
        <v>6440888</v>
      </c>
      <c r="E9" s="35">
        <f>SUM(D9/C9*100)</f>
        <v>115.01585714285713</v>
      </c>
    </row>
    <row r="10" spans="1:5" ht="15.75" customHeight="1" thickBot="1">
      <c r="A10" s="31" t="s">
        <v>9</v>
      </c>
      <c r="B10" s="35">
        <v>28571030</v>
      </c>
      <c r="C10" s="35">
        <v>153495487.14</v>
      </c>
      <c r="D10" s="36">
        <v>573416287.95</v>
      </c>
      <c r="E10" s="35"/>
    </row>
    <row r="11" spans="1:5" ht="15.75" customHeight="1">
      <c r="A11" s="55" t="s">
        <v>90</v>
      </c>
      <c r="B11" s="56">
        <v>0</v>
      </c>
      <c r="C11" s="57">
        <v>0</v>
      </c>
      <c r="D11" s="58">
        <v>419751094.97</v>
      </c>
      <c r="E11" s="59"/>
    </row>
    <row r="12" spans="1:5" ht="15.75" customHeight="1" thickBot="1">
      <c r="A12" s="30" t="s">
        <v>10</v>
      </c>
      <c r="B12" s="54">
        <f>SUM(B10-B11)</f>
        <v>28571030</v>
      </c>
      <c r="C12" s="54">
        <f>SUM(C10-C11)</f>
        <v>153495487.14</v>
      </c>
      <c r="D12" s="54">
        <f>SUM(D10-D11)</f>
        <v>153665192.98000002</v>
      </c>
      <c r="E12" s="54">
        <f>SUM(D12/C12*100)</f>
        <v>100.11056080094735</v>
      </c>
    </row>
    <row r="13" spans="1:5" ht="15.75" customHeight="1" thickBot="1">
      <c r="A13" s="38" t="s">
        <v>11</v>
      </c>
      <c r="B13" s="39">
        <f>SUM(B7:B10)</f>
        <v>157608030</v>
      </c>
      <c r="C13" s="40">
        <f>SUM(C7:C9,C12)</f>
        <v>286459987.14</v>
      </c>
      <c r="D13" s="40">
        <f>SUM(D7:D9,D12)</f>
        <v>291196875.11</v>
      </c>
      <c r="E13" s="73">
        <f>SUM(D13/C13*100)</f>
        <v>101.65359498102784</v>
      </c>
    </row>
    <row r="14" spans="1:5" ht="15.75" customHeight="1" thickTop="1">
      <c r="A14" s="43" t="s">
        <v>12</v>
      </c>
      <c r="B14" s="44">
        <v>139889030</v>
      </c>
      <c r="C14" s="44">
        <v>277369077.14</v>
      </c>
      <c r="D14" s="44">
        <v>668113396.02</v>
      </c>
      <c r="E14" s="45" t="s">
        <v>128</v>
      </c>
    </row>
    <row r="15" spans="1:7" ht="15.75" customHeight="1">
      <c r="A15" s="46" t="s">
        <v>90</v>
      </c>
      <c r="B15" s="47">
        <v>0</v>
      </c>
      <c r="C15" s="47">
        <v>0</v>
      </c>
      <c r="D15" s="47">
        <v>419751094.97</v>
      </c>
      <c r="E15" s="47" t="s">
        <v>128</v>
      </c>
      <c r="G15" s="71"/>
    </row>
    <row r="16" spans="1:5" ht="15.75" customHeight="1">
      <c r="A16" s="48" t="s">
        <v>13</v>
      </c>
      <c r="B16" s="49">
        <f>SUM(B14-B15)</f>
        <v>139889030</v>
      </c>
      <c r="C16" s="49">
        <f>SUM(C14-C15)</f>
        <v>277369077.14</v>
      </c>
      <c r="D16" s="49">
        <f>SUM(D14-D15)</f>
        <v>248362301.04999995</v>
      </c>
      <c r="E16" s="78">
        <f>SUM(D16/C16*100)</f>
        <v>89.54217377470702</v>
      </c>
    </row>
    <row r="17" spans="1:5" ht="15.75" customHeight="1" thickBot="1">
      <c r="A17" s="32" t="s">
        <v>14</v>
      </c>
      <c r="B17" s="37">
        <v>20515000</v>
      </c>
      <c r="C17" s="37">
        <v>113581210</v>
      </c>
      <c r="D17" s="37">
        <v>84495987.6</v>
      </c>
      <c r="E17" s="54">
        <f>SUM(D17/C17*100)</f>
        <v>74.39257567338822</v>
      </c>
    </row>
    <row r="18" spans="1:5" ht="15.75" customHeight="1" thickBot="1" thickTop="1">
      <c r="A18" s="41" t="s">
        <v>15</v>
      </c>
      <c r="B18" s="42">
        <f>SUM(B16:B17)</f>
        <v>160404030</v>
      </c>
      <c r="C18" s="42">
        <f>SUM(C16:C17)</f>
        <v>390950287.14</v>
      </c>
      <c r="D18" s="42">
        <f>SUM(D16:D17)</f>
        <v>332858288.65</v>
      </c>
      <c r="E18" s="73">
        <f>SUM(D18/C18*100)</f>
        <v>85.14082214519587</v>
      </c>
    </row>
    <row r="19" spans="1:7" ht="15.75" customHeight="1" thickBot="1" thickTop="1">
      <c r="A19" s="51" t="s">
        <v>16</v>
      </c>
      <c r="B19" s="50">
        <f>SUM(B13-B18)</f>
        <v>-2796000</v>
      </c>
      <c r="C19" s="50">
        <f>SUM(C13-C18)</f>
        <v>-104490300</v>
      </c>
      <c r="D19" s="50">
        <f>SUM(D13-D18)</f>
        <v>-41661413.53999996</v>
      </c>
      <c r="E19" s="65"/>
      <c r="G19" s="72"/>
    </row>
    <row r="20" spans="1:7" ht="15.75" customHeight="1" thickBot="1" thickTop="1">
      <c r="A20" s="33" t="s">
        <v>91</v>
      </c>
      <c r="B20" s="34">
        <f>SUM(-B19)</f>
        <v>2796000</v>
      </c>
      <c r="C20" s="34">
        <f>SUM(-C19)</f>
        <v>104490300</v>
      </c>
      <c r="D20" s="34">
        <f>SUM(-D19)</f>
        <v>41661413.53999996</v>
      </c>
      <c r="E20" s="54">
        <f>SUM(D20/C20*100)</f>
        <v>39.87108233013013</v>
      </c>
      <c r="G20" s="6"/>
    </row>
    <row r="21" ht="15.75" customHeight="1">
      <c r="A21" s="3" t="s">
        <v>143</v>
      </c>
    </row>
    <row r="22" ht="15.75" customHeight="1">
      <c r="A22" s="3" t="s">
        <v>140</v>
      </c>
    </row>
    <row r="23" ht="15.75" customHeight="1">
      <c r="A23" s="258" t="s">
        <v>709</v>
      </c>
    </row>
    <row r="24" spans="1:6" s="11" customFormat="1" ht="15.75" customHeight="1">
      <c r="A24" s="258" t="s">
        <v>706</v>
      </c>
      <c r="B24" s="96"/>
      <c r="C24" s="96"/>
      <c r="D24" s="96"/>
      <c r="E24" s="96"/>
      <c r="F24" s="3"/>
    </row>
    <row r="25" spans="1:6" s="11" customFormat="1" ht="15.75" customHeight="1">
      <c r="A25" s="10" t="s">
        <v>705</v>
      </c>
      <c r="B25" s="96"/>
      <c r="C25" s="96"/>
      <c r="D25" s="96"/>
      <c r="E25" s="96"/>
      <c r="F25" s="3"/>
    </row>
    <row r="26" spans="1:6" s="10" customFormat="1" ht="15.75" customHeight="1">
      <c r="A26" s="10" t="s">
        <v>134</v>
      </c>
      <c r="B26" s="20"/>
      <c r="C26" s="20"/>
      <c r="D26" s="20"/>
      <c r="E26" s="20"/>
      <c r="F26" s="3"/>
    </row>
    <row r="27" spans="1:6" s="10" customFormat="1" ht="15.75" customHeight="1">
      <c r="A27" s="10" t="s">
        <v>135</v>
      </c>
      <c r="B27" s="20"/>
      <c r="C27" s="20"/>
      <c r="D27" s="20"/>
      <c r="E27" s="20"/>
      <c r="F27" s="3"/>
    </row>
    <row r="28" spans="1:6" s="10" customFormat="1" ht="15.75" customHeight="1">
      <c r="A28" s="281" t="s">
        <v>707</v>
      </c>
      <c r="B28" s="20"/>
      <c r="C28" s="20"/>
      <c r="D28" s="20"/>
      <c r="E28" s="20"/>
      <c r="F28" s="3"/>
    </row>
    <row r="29" spans="1:6" s="10" customFormat="1" ht="15.75" customHeight="1">
      <c r="A29" s="281" t="s">
        <v>708</v>
      </c>
      <c r="B29" s="20"/>
      <c r="C29" s="20"/>
      <c r="D29" s="20"/>
      <c r="E29" s="20"/>
      <c r="F29" s="3"/>
    </row>
    <row r="30" spans="1:6" s="10" customFormat="1" ht="15.75" customHeight="1">
      <c r="A30" s="10" t="s">
        <v>710</v>
      </c>
      <c r="B30" s="20"/>
      <c r="C30" s="20"/>
      <c r="D30" s="20"/>
      <c r="E30" s="20"/>
      <c r="F30" s="3"/>
    </row>
    <row r="31" spans="1:6" s="10" customFormat="1" ht="15.75" customHeight="1">
      <c r="A31" s="10" t="s">
        <v>144</v>
      </c>
      <c r="B31" s="20"/>
      <c r="C31" s="20"/>
      <c r="D31" s="20"/>
      <c r="E31" s="20"/>
      <c r="F31" s="3"/>
    </row>
    <row r="32" spans="1:6" s="10" customFormat="1" ht="15.75" customHeight="1">
      <c r="A32" s="281" t="s">
        <v>711</v>
      </c>
      <c r="B32" s="20"/>
      <c r="C32" s="20"/>
      <c r="D32" s="20"/>
      <c r="E32" s="20"/>
      <c r="F32" s="3"/>
    </row>
    <row r="33" spans="1:6" s="10" customFormat="1" ht="15.75" customHeight="1">
      <c r="A33" s="10" t="s">
        <v>145</v>
      </c>
      <c r="B33" s="20"/>
      <c r="C33" s="20"/>
      <c r="D33" s="20"/>
      <c r="E33" s="20"/>
      <c r="F33" s="3"/>
    </row>
    <row r="34" spans="2:6" s="10" customFormat="1" ht="15.75" customHeight="1">
      <c r="B34" s="20"/>
      <c r="C34" s="20"/>
      <c r="D34" s="20"/>
      <c r="E34" s="20"/>
      <c r="F34" s="3"/>
    </row>
    <row r="35" spans="2:6" s="10" customFormat="1" ht="15.75" customHeight="1" thickBot="1">
      <c r="B35" s="20"/>
      <c r="C35" s="20"/>
      <c r="D35" s="20"/>
      <c r="E35" s="20"/>
      <c r="F35" s="3"/>
    </row>
    <row r="36" spans="1:5" s="1" customFormat="1" ht="15.75" customHeight="1" thickBot="1">
      <c r="A36" s="272" t="s">
        <v>141</v>
      </c>
      <c r="B36" s="273"/>
      <c r="C36" s="273"/>
      <c r="D36" s="273"/>
      <c r="E36" s="274"/>
    </row>
    <row r="37" spans="1:5" s="8" customFormat="1" ht="15.75" customHeight="1">
      <c r="A37" s="292" t="s">
        <v>1</v>
      </c>
      <c r="B37" s="294" t="s">
        <v>702</v>
      </c>
      <c r="C37" s="294" t="s">
        <v>703</v>
      </c>
      <c r="D37" s="296" t="s">
        <v>704</v>
      </c>
      <c r="E37" s="298" t="s">
        <v>19</v>
      </c>
    </row>
    <row r="38" spans="1:5" s="8" customFormat="1" ht="15.75" customHeight="1" thickBot="1">
      <c r="A38" s="293"/>
      <c r="B38" s="295"/>
      <c r="C38" s="295"/>
      <c r="D38" s="297"/>
      <c r="E38" s="299"/>
    </row>
    <row r="39" spans="1:5" s="8" customFormat="1" ht="15.75" customHeight="1" thickBot="1">
      <c r="A39" s="75"/>
      <c r="B39" s="76"/>
      <c r="C39" s="76"/>
      <c r="D39" s="76"/>
      <c r="E39" s="77"/>
    </row>
    <row r="40" spans="1:5" s="7" customFormat="1" ht="15.75" customHeight="1" thickBot="1">
      <c r="A40" s="21" t="s">
        <v>38</v>
      </c>
      <c r="B40" s="22"/>
      <c r="C40" s="22"/>
      <c r="D40" s="22"/>
      <c r="E40" s="74"/>
    </row>
    <row r="41" spans="1:5" ht="15.75" customHeight="1">
      <c r="A41" s="16" t="s">
        <v>23</v>
      </c>
      <c r="B41" s="17">
        <v>22000000</v>
      </c>
      <c r="C41" s="17">
        <f>SUM(B41)</f>
        <v>22000000</v>
      </c>
      <c r="D41" s="17">
        <v>21378982.08</v>
      </c>
      <c r="E41" s="23">
        <f aca="true" t="shared" si="0" ref="E41:E46">SUM(D41/C41*100)</f>
        <v>97.17719127272726</v>
      </c>
    </row>
    <row r="42" spans="1:5" ht="15.75" customHeight="1">
      <c r="A42" s="4" t="s">
        <v>22</v>
      </c>
      <c r="B42" s="5">
        <v>4600000</v>
      </c>
      <c r="C42" s="17">
        <f>SUM(B42)</f>
        <v>4600000</v>
      </c>
      <c r="D42" s="5">
        <v>3718954.56</v>
      </c>
      <c r="E42" s="23">
        <f t="shared" si="0"/>
        <v>80.84683826086957</v>
      </c>
    </row>
    <row r="43" spans="1:5" ht="15.75" customHeight="1">
      <c r="A43" s="4" t="s">
        <v>24</v>
      </c>
      <c r="B43" s="5">
        <v>1600000</v>
      </c>
      <c r="C43" s="17">
        <f>SUM(B43)</f>
        <v>1600000</v>
      </c>
      <c r="D43" s="5">
        <v>1836096.42</v>
      </c>
      <c r="E43" s="23">
        <f t="shared" si="0"/>
        <v>114.75602624999999</v>
      </c>
    </row>
    <row r="44" spans="1:5" ht="15.75" customHeight="1">
      <c r="A44" s="4" t="s">
        <v>25</v>
      </c>
      <c r="B44" s="5">
        <v>19000000</v>
      </c>
      <c r="C44" s="17">
        <f>SUM(B44)</f>
        <v>19000000</v>
      </c>
      <c r="D44" s="5">
        <v>19043219.73</v>
      </c>
      <c r="E44" s="23">
        <f t="shared" si="0"/>
        <v>100.22747226315789</v>
      </c>
    </row>
    <row r="45" spans="1:5" ht="15.75" customHeight="1">
      <c r="A45" s="4" t="s">
        <v>26</v>
      </c>
      <c r="B45" s="5">
        <v>800000</v>
      </c>
      <c r="C45" s="17">
        <v>4511000</v>
      </c>
      <c r="D45" s="5">
        <v>4510410</v>
      </c>
      <c r="E45" s="23">
        <f t="shared" si="0"/>
        <v>99.98692086011971</v>
      </c>
    </row>
    <row r="46" spans="1:5" ht="15.75" customHeight="1">
      <c r="A46" s="4" t="s">
        <v>27</v>
      </c>
      <c r="B46" s="5">
        <v>44000000</v>
      </c>
      <c r="C46" s="17">
        <f>SUM(B46)</f>
        <v>44000000</v>
      </c>
      <c r="D46" s="5">
        <v>42836639</v>
      </c>
      <c r="E46" s="23">
        <f t="shared" si="0"/>
        <v>97.35599772727272</v>
      </c>
    </row>
    <row r="47" spans="1:5" ht="15.75" customHeight="1">
      <c r="A47" s="4" t="s">
        <v>136</v>
      </c>
      <c r="B47" s="5">
        <v>0</v>
      </c>
      <c r="C47" s="17">
        <v>0</v>
      </c>
      <c r="D47" s="5">
        <v>17100</v>
      </c>
      <c r="E47" s="23" t="s">
        <v>94</v>
      </c>
    </row>
    <row r="48" spans="1:5" ht="15.75" customHeight="1">
      <c r="A48" s="4" t="s">
        <v>102</v>
      </c>
      <c r="B48" s="5">
        <v>0</v>
      </c>
      <c r="C48" s="17">
        <f>SUM(B48)</f>
        <v>0</v>
      </c>
      <c r="D48" s="5">
        <v>40866</v>
      </c>
      <c r="E48" s="23" t="s">
        <v>94</v>
      </c>
    </row>
    <row r="49" spans="1:5" ht="15.75" customHeight="1">
      <c r="A49" s="4" t="s">
        <v>137</v>
      </c>
      <c r="B49" s="5">
        <v>0</v>
      </c>
      <c r="C49" s="17">
        <v>0</v>
      </c>
      <c r="D49" s="5">
        <v>4173</v>
      </c>
      <c r="E49" s="23" t="s">
        <v>94</v>
      </c>
    </row>
    <row r="50" spans="1:5" ht="15.75" customHeight="1">
      <c r="A50" s="4" t="s">
        <v>28</v>
      </c>
      <c r="B50" s="5">
        <v>5800000</v>
      </c>
      <c r="C50" s="17">
        <f>SUM(B50)</f>
        <v>5800000</v>
      </c>
      <c r="D50" s="5">
        <v>5631432</v>
      </c>
      <c r="E50" s="23">
        <f>SUM(D50/C50*100)</f>
        <v>97.09365517241379</v>
      </c>
    </row>
    <row r="51" spans="1:5" ht="15.75" customHeight="1">
      <c r="A51" s="4" t="s">
        <v>29</v>
      </c>
      <c r="B51" s="5">
        <v>190000</v>
      </c>
      <c r="C51" s="17">
        <v>206200</v>
      </c>
      <c r="D51" s="5">
        <v>227350</v>
      </c>
      <c r="E51" s="23">
        <f>SUM(D51/C51*100)</f>
        <v>110.25703200775945</v>
      </c>
    </row>
    <row r="52" spans="1:5" ht="15.75" customHeight="1">
      <c r="A52" s="4" t="s">
        <v>30</v>
      </c>
      <c r="B52" s="5">
        <v>260000</v>
      </c>
      <c r="C52" s="17">
        <v>270300</v>
      </c>
      <c r="D52" s="5">
        <v>300977</v>
      </c>
      <c r="E52" s="23">
        <f>SUM(D52/C52*100)</f>
        <v>111.34924158342582</v>
      </c>
    </row>
    <row r="53" spans="1:5" ht="15.75" customHeight="1">
      <c r="A53" s="4" t="s">
        <v>31</v>
      </c>
      <c r="B53" s="5">
        <v>50000</v>
      </c>
      <c r="C53" s="17">
        <f aca="true" t="shared" si="1" ref="C53:C58">SUM(B53)</f>
        <v>50000</v>
      </c>
      <c r="D53" s="5">
        <v>53784</v>
      </c>
      <c r="E53" s="23">
        <f>SUM(D53/C53*100)</f>
        <v>107.568</v>
      </c>
    </row>
    <row r="54" spans="1:5" ht="15.75" customHeight="1">
      <c r="A54" s="4" t="s">
        <v>32</v>
      </c>
      <c r="B54" s="5">
        <v>1900000</v>
      </c>
      <c r="C54" s="17">
        <f t="shared" si="1"/>
        <v>1900000</v>
      </c>
      <c r="D54" s="5">
        <v>2239557</v>
      </c>
      <c r="E54" s="23">
        <f>SUM(D54/C54*100)</f>
        <v>117.87142105263158</v>
      </c>
    </row>
    <row r="55" spans="1:5" ht="15.75" customHeight="1">
      <c r="A55" s="4" t="s">
        <v>33</v>
      </c>
      <c r="B55" s="5">
        <v>0</v>
      </c>
      <c r="C55" s="17">
        <f t="shared" si="1"/>
        <v>0</v>
      </c>
      <c r="D55" s="5">
        <v>372137</v>
      </c>
      <c r="E55" s="23" t="s">
        <v>94</v>
      </c>
    </row>
    <row r="56" spans="1:5" ht="15.75" customHeight="1">
      <c r="A56" s="4" t="s">
        <v>103</v>
      </c>
      <c r="B56" s="5">
        <v>0</v>
      </c>
      <c r="C56" s="17">
        <f t="shared" si="1"/>
        <v>0</v>
      </c>
      <c r="D56" s="5">
        <v>687700</v>
      </c>
      <c r="E56" s="23" t="s">
        <v>94</v>
      </c>
    </row>
    <row r="57" spans="1:5" ht="15.75" customHeight="1">
      <c r="A57" s="4" t="s">
        <v>115</v>
      </c>
      <c r="B57" s="5">
        <v>0</v>
      </c>
      <c r="C57" s="17">
        <f t="shared" si="1"/>
        <v>0</v>
      </c>
      <c r="D57" s="5">
        <v>6000</v>
      </c>
      <c r="E57" s="23" t="s">
        <v>94</v>
      </c>
    </row>
    <row r="58" spans="1:5" ht="15.75" customHeight="1">
      <c r="A58" s="4" t="s">
        <v>34</v>
      </c>
      <c r="B58" s="5">
        <v>6000000</v>
      </c>
      <c r="C58" s="17">
        <f t="shared" si="1"/>
        <v>6000000</v>
      </c>
      <c r="D58" s="5">
        <f>SUM(D59:D74)</f>
        <v>6489920</v>
      </c>
      <c r="E58" s="23">
        <f>SUM(D58/C58*100)</f>
        <v>108.16533333333334</v>
      </c>
    </row>
    <row r="59" spans="1:5" s="101" customFormat="1" ht="15.75" customHeight="1">
      <c r="A59" s="97" t="s">
        <v>146</v>
      </c>
      <c r="B59" s="98"/>
      <c r="C59" s="99"/>
      <c r="D59" s="98">
        <v>282650</v>
      </c>
      <c r="E59" s="100"/>
    </row>
    <row r="60" spans="1:5" s="101" customFormat="1" ht="15.75" customHeight="1">
      <c r="A60" s="97" t="s">
        <v>147</v>
      </c>
      <c r="B60" s="98"/>
      <c r="C60" s="102"/>
      <c r="D60" s="102">
        <v>51650</v>
      </c>
      <c r="E60" s="275"/>
    </row>
    <row r="61" spans="1:5" s="101" customFormat="1" ht="15.75" customHeight="1">
      <c r="A61" s="97" t="s">
        <v>148</v>
      </c>
      <c r="B61" s="98"/>
      <c r="C61" s="102"/>
      <c r="D61" s="102">
        <v>9000</v>
      </c>
      <c r="E61" s="275"/>
    </row>
    <row r="62" spans="1:5" s="101" customFormat="1" ht="15.75" customHeight="1">
      <c r="A62" s="97" t="s">
        <v>149</v>
      </c>
      <c r="B62" s="98"/>
      <c r="C62" s="102"/>
      <c r="D62" s="102">
        <v>322750</v>
      </c>
      <c r="E62" s="275"/>
    </row>
    <row r="63" spans="1:5" s="101" customFormat="1" ht="15.75" customHeight="1">
      <c r="A63" s="97" t="s">
        <v>150</v>
      </c>
      <c r="B63" s="98"/>
      <c r="C63" s="102"/>
      <c r="D63" s="102">
        <v>19050</v>
      </c>
      <c r="E63" s="275"/>
    </row>
    <row r="64" spans="1:5" s="101" customFormat="1" ht="15.75" customHeight="1">
      <c r="A64" s="97" t="s">
        <v>151</v>
      </c>
      <c r="B64" s="98"/>
      <c r="C64" s="102"/>
      <c r="D64" s="102">
        <v>371480</v>
      </c>
      <c r="E64" s="275"/>
    </row>
    <row r="65" spans="1:5" s="101" customFormat="1" ht="15.75" customHeight="1">
      <c r="A65" s="97" t="s">
        <v>152</v>
      </c>
      <c r="B65" s="98"/>
      <c r="C65" s="102"/>
      <c r="D65" s="102">
        <v>12300</v>
      </c>
      <c r="E65" s="275"/>
    </row>
    <row r="66" spans="1:5" s="101" customFormat="1" ht="15.75" customHeight="1">
      <c r="A66" s="97" t="s">
        <v>153</v>
      </c>
      <c r="B66" s="98"/>
      <c r="C66" s="102"/>
      <c r="D66" s="102">
        <v>100700</v>
      </c>
      <c r="E66" s="275"/>
    </row>
    <row r="67" spans="1:5" s="101" customFormat="1" ht="15.75" customHeight="1">
      <c r="A67" s="97" t="s">
        <v>154</v>
      </c>
      <c r="B67" s="98"/>
      <c r="C67" s="102"/>
      <c r="D67" s="102">
        <v>4291105</v>
      </c>
      <c r="E67" s="275"/>
    </row>
    <row r="68" spans="1:5" s="101" customFormat="1" ht="15.75" customHeight="1">
      <c r="A68" s="97" t="s">
        <v>155</v>
      </c>
      <c r="B68" s="98"/>
      <c r="C68" s="102"/>
      <c r="D68" s="102">
        <v>870850</v>
      </c>
      <c r="E68" s="275"/>
    </row>
    <row r="69" spans="1:5" s="101" customFormat="1" ht="15.75" customHeight="1">
      <c r="A69" s="97" t="s">
        <v>156</v>
      </c>
      <c r="B69" s="98"/>
      <c r="C69" s="102"/>
      <c r="D69" s="102">
        <v>23855</v>
      </c>
      <c r="E69" s="275"/>
    </row>
    <row r="70" spans="1:5" s="101" customFormat="1" ht="15.75" customHeight="1">
      <c r="A70" s="97" t="s">
        <v>157</v>
      </c>
      <c r="B70" s="98"/>
      <c r="C70" s="102"/>
      <c r="D70" s="102">
        <v>9960</v>
      </c>
      <c r="E70" s="275"/>
    </row>
    <row r="71" spans="1:5" s="101" customFormat="1" ht="15.75" customHeight="1">
      <c r="A71" s="97" t="s">
        <v>158</v>
      </c>
      <c r="B71" s="98"/>
      <c r="C71" s="102"/>
      <c r="D71" s="102">
        <v>2000</v>
      </c>
      <c r="E71" s="275"/>
    </row>
    <row r="72" spans="1:5" s="101" customFormat="1" ht="15.75" customHeight="1">
      <c r="A72" s="97" t="s">
        <v>159</v>
      </c>
      <c r="B72" s="98"/>
      <c r="C72" s="102"/>
      <c r="D72" s="102">
        <v>300</v>
      </c>
      <c r="E72" s="275"/>
    </row>
    <row r="73" spans="1:5" s="101" customFormat="1" ht="15.75" customHeight="1">
      <c r="A73" s="97" t="s">
        <v>160</v>
      </c>
      <c r="B73" s="98"/>
      <c r="C73" s="102"/>
      <c r="D73" s="102">
        <v>121100</v>
      </c>
      <c r="E73" s="275"/>
    </row>
    <row r="74" spans="1:5" s="101" customFormat="1" ht="15.75" customHeight="1">
      <c r="A74" s="97" t="s">
        <v>161</v>
      </c>
      <c r="B74" s="98"/>
      <c r="C74" s="102"/>
      <c r="D74" s="102">
        <v>1170</v>
      </c>
      <c r="E74" s="275"/>
    </row>
    <row r="75" spans="1:5" ht="15.75" customHeight="1" thickBot="1">
      <c r="A75" s="24" t="s">
        <v>35</v>
      </c>
      <c r="B75" s="19">
        <v>10000000</v>
      </c>
      <c r="C75" s="18">
        <f>SUM(B75)</f>
        <v>10000000</v>
      </c>
      <c r="D75" s="18">
        <v>10147210.25</v>
      </c>
      <c r="E75" s="64">
        <f>SUM(D75/C75*100)</f>
        <v>101.4721025</v>
      </c>
    </row>
    <row r="76" spans="1:5" s="7" customFormat="1" ht="15.75" customHeight="1" thickBot="1">
      <c r="A76" s="62" t="s">
        <v>36</v>
      </c>
      <c r="B76" s="63">
        <f>SUM(B41:B75)</f>
        <v>116200000</v>
      </c>
      <c r="C76" s="63">
        <f>SUM(C41:C75)</f>
        <v>119937500</v>
      </c>
      <c r="D76" s="63">
        <f>SUM(D41:D58,D75)</f>
        <v>119542508.03999999</v>
      </c>
      <c r="E76" s="79">
        <f>SUM(D76/C76*100)</f>
        <v>99.6706685065138</v>
      </c>
    </row>
    <row r="77" spans="1:5" ht="15.75" customHeight="1" thickBot="1">
      <c r="A77" s="12"/>
      <c r="B77" s="13"/>
      <c r="C77" s="13"/>
      <c r="D77" s="14"/>
      <c r="E77" s="15"/>
    </row>
    <row r="78" spans="1:5" s="81" customFormat="1" ht="15.75" customHeight="1" thickBot="1">
      <c r="A78" s="103" t="s">
        <v>37</v>
      </c>
      <c r="B78" s="104"/>
      <c r="C78" s="105"/>
      <c r="D78" s="105"/>
      <c r="E78" s="106"/>
    </row>
    <row r="79" spans="1:6" s="80" customFormat="1" ht="15.75" customHeight="1">
      <c r="A79" s="4" t="s">
        <v>39</v>
      </c>
      <c r="B79" s="5">
        <v>0</v>
      </c>
      <c r="C79" s="5">
        <f>SUM(B79)</f>
        <v>0</v>
      </c>
      <c r="D79" s="5">
        <v>28449</v>
      </c>
      <c r="E79" s="23" t="s">
        <v>94</v>
      </c>
      <c r="F79" s="82"/>
    </row>
    <row r="80" spans="1:6" s="80" customFormat="1" ht="15.75" customHeight="1">
      <c r="A80" s="24" t="s">
        <v>162</v>
      </c>
      <c r="B80" s="5">
        <v>0</v>
      </c>
      <c r="C80" s="5">
        <v>0</v>
      </c>
      <c r="D80" s="5">
        <v>2300</v>
      </c>
      <c r="E80" s="23" t="s">
        <v>94</v>
      </c>
      <c r="F80" s="82"/>
    </row>
    <row r="81" spans="1:6" s="80" customFormat="1" ht="15.75" customHeight="1">
      <c r="A81" s="24" t="s">
        <v>163</v>
      </c>
      <c r="B81" s="5">
        <v>0</v>
      </c>
      <c r="C81" s="5">
        <v>0</v>
      </c>
      <c r="D81" s="5">
        <v>130</v>
      </c>
      <c r="E81" s="23" t="s">
        <v>94</v>
      </c>
      <c r="F81" s="82"/>
    </row>
    <row r="82" spans="1:5" s="80" customFormat="1" ht="15.75" customHeight="1">
      <c r="A82" s="24" t="s">
        <v>164</v>
      </c>
      <c r="B82" s="5">
        <v>346000</v>
      </c>
      <c r="C82" s="5">
        <f>SUM(B82)</f>
        <v>346000</v>
      </c>
      <c r="D82" s="5">
        <v>407777.4</v>
      </c>
      <c r="E82" s="23">
        <f>SUM(D82/C82*100)</f>
        <v>117.85473988439308</v>
      </c>
    </row>
    <row r="83" spans="1:5" s="80" customFormat="1" ht="15.75" customHeight="1">
      <c r="A83" s="24" t="s">
        <v>165</v>
      </c>
      <c r="B83" s="5">
        <v>0</v>
      </c>
      <c r="C83" s="5">
        <f>SUM(B83)</f>
        <v>0</v>
      </c>
      <c r="D83" s="5">
        <v>30200</v>
      </c>
      <c r="E83" s="23" t="s">
        <v>94</v>
      </c>
    </row>
    <row r="84" spans="1:5" s="80" customFormat="1" ht="15.75" customHeight="1">
      <c r="A84" s="24" t="s">
        <v>166</v>
      </c>
      <c r="B84" s="107">
        <v>0</v>
      </c>
      <c r="C84" s="5">
        <v>0</v>
      </c>
      <c r="D84" s="5">
        <v>90000</v>
      </c>
      <c r="E84" s="23" t="s">
        <v>94</v>
      </c>
    </row>
    <row r="85" spans="1:5" s="80" customFormat="1" ht="15.75" customHeight="1">
      <c r="A85" s="24" t="s">
        <v>167</v>
      </c>
      <c r="B85" s="107">
        <v>0</v>
      </c>
      <c r="C85" s="5">
        <v>0</v>
      </c>
      <c r="D85" s="5">
        <v>11829</v>
      </c>
      <c r="E85" s="23" t="s">
        <v>94</v>
      </c>
    </row>
    <row r="86" spans="1:6" s="80" customFormat="1" ht="15.75" customHeight="1">
      <c r="A86" s="4" t="s">
        <v>168</v>
      </c>
      <c r="B86" s="107">
        <v>0</v>
      </c>
      <c r="C86" s="5">
        <f>SUM(B86)</f>
        <v>0</v>
      </c>
      <c r="D86" s="5">
        <v>4043</v>
      </c>
      <c r="E86" s="23" t="s">
        <v>94</v>
      </c>
      <c r="F86" s="82"/>
    </row>
    <row r="87" spans="1:5" s="80" customFormat="1" ht="15.75" customHeight="1">
      <c r="A87" s="4" t="s">
        <v>169</v>
      </c>
      <c r="B87" s="107">
        <v>0</v>
      </c>
      <c r="C87" s="5">
        <v>0</v>
      </c>
      <c r="D87" s="5">
        <v>2104537.33</v>
      </c>
      <c r="E87" s="23" t="s">
        <v>94</v>
      </c>
    </row>
    <row r="88" spans="1:5" s="80" customFormat="1" ht="15.75" customHeight="1">
      <c r="A88" s="4" t="s">
        <v>170</v>
      </c>
      <c r="B88" s="107">
        <v>0</v>
      </c>
      <c r="C88" s="5">
        <v>0</v>
      </c>
      <c r="D88" s="5">
        <v>11000</v>
      </c>
      <c r="E88" s="23" t="s">
        <v>94</v>
      </c>
    </row>
    <row r="89" spans="1:5" s="80" customFormat="1" ht="15.75" customHeight="1">
      <c r="A89" s="4" t="s">
        <v>171</v>
      </c>
      <c r="B89" s="5">
        <v>1000</v>
      </c>
      <c r="C89" s="5">
        <f>SUM(B89)</f>
        <v>1000</v>
      </c>
      <c r="D89" s="5">
        <v>2269</v>
      </c>
      <c r="E89" s="23" t="s">
        <v>94</v>
      </c>
    </row>
    <row r="90" spans="1:5" s="80" customFormat="1" ht="15.75" customHeight="1">
      <c r="A90" s="4" t="s">
        <v>172</v>
      </c>
      <c r="B90" s="5">
        <v>0</v>
      </c>
      <c r="C90" s="5">
        <v>0</v>
      </c>
      <c r="D90" s="5">
        <v>31712</v>
      </c>
      <c r="E90" s="23" t="s">
        <v>94</v>
      </c>
    </row>
    <row r="91" spans="1:5" s="80" customFormat="1" ht="15.75" customHeight="1">
      <c r="A91" s="4" t="s">
        <v>173</v>
      </c>
      <c r="B91" s="5">
        <v>0</v>
      </c>
      <c r="C91" s="5">
        <v>0</v>
      </c>
      <c r="D91" s="5">
        <v>296832.4</v>
      </c>
      <c r="E91" s="23" t="s">
        <v>94</v>
      </c>
    </row>
    <row r="92" spans="1:6" s="80" customFormat="1" ht="15.75" customHeight="1">
      <c r="A92" s="4" t="s">
        <v>175</v>
      </c>
      <c r="B92" s="5">
        <v>0</v>
      </c>
      <c r="C92" s="5">
        <v>0</v>
      </c>
      <c r="D92" s="5">
        <v>38430</v>
      </c>
      <c r="E92" s="23" t="s">
        <v>94</v>
      </c>
      <c r="F92" s="82"/>
    </row>
    <row r="93" spans="1:5" s="80" customFormat="1" ht="15.75" customHeight="1">
      <c r="A93" s="4" t="s">
        <v>174</v>
      </c>
      <c r="B93" s="5">
        <v>0</v>
      </c>
      <c r="C93" s="5">
        <v>50000</v>
      </c>
      <c r="D93" s="5">
        <v>50000</v>
      </c>
      <c r="E93" s="23" t="s">
        <v>94</v>
      </c>
    </row>
    <row r="94" spans="1:5" s="80" customFormat="1" ht="15.75" customHeight="1">
      <c r="A94" s="4" t="s">
        <v>176</v>
      </c>
      <c r="B94" s="5">
        <v>0</v>
      </c>
      <c r="C94" s="5">
        <f>SUM(B94)</f>
        <v>0</v>
      </c>
      <c r="D94" s="5">
        <v>100736.74</v>
      </c>
      <c r="E94" s="23" t="s">
        <v>94</v>
      </c>
    </row>
    <row r="95" spans="1:5" s="80" customFormat="1" ht="15.75" customHeight="1">
      <c r="A95" s="4" t="s">
        <v>177</v>
      </c>
      <c r="B95" s="5">
        <v>0</v>
      </c>
      <c r="C95" s="5">
        <v>0</v>
      </c>
      <c r="D95" s="5">
        <v>770</v>
      </c>
      <c r="E95" s="23" t="s">
        <v>94</v>
      </c>
    </row>
    <row r="96" spans="1:6" s="80" customFormat="1" ht="15.75" customHeight="1">
      <c r="A96" s="4" t="s">
        <v>178</v>
      </c>
      <c r="B96" s="5">
        <v>0</v>
      </c>
      <c r="C96" s="5">
        <v>0</v>
      </c>
      <c r="D96" s="5">
        <v>42000</v>
      </c>
      <c r="E96" s="23" t="s">
        <v>94</v>
      </c>
      <c r="F96" s="82"/>
    </row>
    <row r="97" spans="1:5" s="80" customFormat="1" ht="15.75" customHeight="1">
      <c r="A97" s="4" t="s">
        <v>179</v>
      </c>
      <c r="B97" s="5">
        <v>0</v>
      </c>
      <c r="C97" s="5">
        <v>0</v>
      </c>
      <c r="D97" s="5">
        <v>25030</v>
      </c>
      <c r="E97" s="23" t="s">
        <v>94</v>
      </c>
    </row>
    <row r="98" spans="1:5" s="80" customFormat="1" ht="15.75" customHeight="1">
      <c r="A98" s="4" t="s">
        <v>180</v>
      </c>
      <c r="B98" s="5">
        <v>6000</v>
      </c>
      <c r="C98" s="5">
        <v>6000</v>
      </c>
      <c r="D98" s="5">
        <v>6963</v>
      </c>
      <c r="E98" s="23">
        <f>SUM(D98/C98*100)</f>
        <v>116.05000000000001</v>
      </c>
    </row>
    <row r="99" spans="1:5" s="80" customFormat="1" ht="15.75" customHeight="1">
      <c r="A99" s="4" t="s">
        <v>181</v>
      </c>
      <c r="B99" s="5">
        <v>8000</v>
      </c>
      <c r="C99" s="5">
        <v>8000</v>
      </c>
      <c r="D99" s="5">
        <v>10559</v>
      </c>
      <c r="E99" s="23">
        <f>SUM(D99/C99*100)</f>
        <v>131.98749999999998</v>
      </c>
    </row>
    <row r="100" spans="1:5" s="80" customFormat="1" ht="15.75" customHeight="1">
      <c r="A100" s="4" t="s">
        <v>182</v>
      </c>
      <c r="B100" s="5">
        <v>12000</v>
      </c>
      <c r="C100" s="5">
        <v>12000</v>
      </c>
      <c r="D100" s="5">
        <v>12000</v>
      </c>
      <c r="E100" s="23">
        <f>SUM(D100/C100*100)</f>
        <v>100</v>
      </c>
    </row>
    <row r="101" spans="1:6" s="80" customFormat="1" ht="15.75" customHeight="1">
      <c r="A101" s="4" t="s">
        <v>183</v>
      </c>
      <c r="B101" s="5">
        <v>0</v>
      </c>
      <c r="C101" s="5">
        <v>0</v>
      </c>
      <c r="D101" s="5">
        <v>3336</v>
      </c>
      <c r="E101" s="23" t="s">
        <v>94</v>
      </c>
      <c r="F101" s="82"/>
    </row>
    <row r="102" spans="1:5" s="80" customFormat="1" ht="15.75" customHeight="1">
      <c r="A102" s="4" t="s">
        <v>184</v>
      </c>
      <c r="B102" s="5">
        <v>0</v>
      </c>
      <c r="C102" s="5">
        <v>0</v>
      </c>
      <c r="D102" s="5">
        <v>15879</v>
      </c>
      <c r="E102" s="23" t="s">
        <v>94</v>
      </c>
    </row>
    <row r="103" spans="1:5" s="80" customFormat="1" ht="15.75" customHeight="1">
      <c r="A103" s="4" t="s">
        <v>185</v>
      </c>
      <c r="B103" s="5">
        <v>0</v>
      </c>
      <c r="C103" s="5">
        <f>SUM(B103)</f>
        <v>0</v>
      </c>
      <c r="D103" s="5">
        <v>12000</v>
      </c>
      <c r="E103" s="23" t="s">
        <v>94</v>
      </c>
    </row>
    <row r="104" spans="1:5" s="80" customFormat="1" ht="15.75" customHeight="1">
      <c r="A104" s="4" t="s">
        <v>186</v>
      </c>
      <c r="B104" s="5">
        <v>0</v>
      </c>
      <c r="C104" s="5">
        <v>40000</v>
      </c>
      <c r="D104" s="5">
        <v>49000</v>
      </c>
      <c r="E104" s="23">
        <f>SUM(D104/C104*100)</f>
        <v>122.50000000000001</v>
      </c>
    </row>
    <row r="105" spans="1:5" s="80" customFormat="1" ht="15.75" customHeight="1">
      <c r="A105" s="4" t="s">
        <v>188</v>
      </c>
      <c r="B105" s="5">
        <v>0</v>
      </c>
      <c r="C105" s="5">
        <v>0</v>
      </c>
      <c r="D105" s="5">
        <v>41760</v>
      </c>
      <c r="E105" s="23" t="s">
        <v>94</v>
      </c>
    </row>
    <row r="106" spans="1:6" s="80" customFormat="1" ht="15.75" customHeight="1">
      <c r="A106" s="4" t="s">
        <v>187</v>
      </c>
      <c r="B106" s="5">
        <v>0</v>
      </c>
      <c r="C106" s="5">
        <v>0</v>
      </c>
      <c r="D106" s="5">
        <v>44420</v>
      </c>
      <c r="E106" s="23" t="s">
        <v>94</v>
      </c>
      <c r="F106" s="82"/>
    </row>
    <row r="107" spans="1:5" s="80" customFormat="1" ht="15.75" customHeight="1">
      <c r="A107" s="4" t="s">
        <v>189</v>
      </c>
      <c r="B107" s="5">
        <v>44000</v>
      </c>
      <c r="C107" s="5">
        <f>SUM(B107)</f>
        <v>44000</v>
      </c>
      <c r="D107" s="5">
        <v>20683</v>
      </c>
      <c r="E107" s="23">
        <f>SUM(D107/C107*100)</f>
        <v>47.00681818181818</v>
      </c>
    </row>
    <row r="108" spans="1:5" s="80" customFormat="1" ht="15.75" customHeight="1">
      <c r="A108" s="4" t="s">
        <v>190</v>
      </c>
      <c r="B108" s="5">
        <v>255000</v>
      </c>
      <c r="C108" s="5">
        <f>SUM(B108)</f>
        <v>255000</v>
      </c>
      <c r="D108" s="5">
        <v>228671.11</v>
      </c>
      <c r="E108" s="23">
        <f>SUM(D108/C108*100)</f>
        <v>89.6749450980392</v>
      </c>
    </row>
    <row r="109" spans="1:5" s="80" customFormat="1" ht="15.75" customHeight="1">
      <c r="A109" s="4" t="s">
        <v>191</v>
      </c>
      <c r="B109" s="5">
        <v>0</v>
      </c>
      <c r="C109" s="5">
        <f>SUM(B109)</f>
        <v>0</v>
      </c>
      <c r="D109" s="5">
        <v>13531</v>
      </c>
      <c r="E109" s="23" t="s">
        <v>94</v>
      </c>
    </row>
    <row r="110" spans="1:5" s="80" customFormat="1" ht="15.75" customHeight="1">
      <c r="A110" s="4" t="s">
        <v>192</v>
      </c>
      <c r="B110" s="5">
        <v>0</v>
      </c>
      <c r="C110" s="5">
        <v>0</v>
      </c>
      <c r="D110" s="5">
        <v>2149</v>
      </c>
      <c r="E110" s="23" t="s">
        <v>94</v>
      </c>
    </row>
    <row r="111" spans="1:5" s="80" customFormat="1" ht="15.75" customHeight="1">
      <c r="A111" s="4" t="s">
        <v>193</v>
      </c>
      <c r="B111" s="5">
        <v>0</v>
      </c>
      <c r="C111" s="5">
        <v>0</v>
      </c>
      <c r="D111" s="5">
        <v>2948.4</v>
      </c>
      <c r="E111" s="23" t="s">
        <v>94</v>
      </c>
    </row>
    <row r="112" spans="1:6" s="80" customFormat="1" ht="15.75" customHeight="1">
      <c r="A112" s="4" t="s">
        <v>194</v>
      </c>
      <c r="B112" s="5">
        <v>0</v>
      </c>
      <c r="C112" s="5">
        <f>SUM(B112)</f>
        <v>0</v>
      </c>
      <c r="D112" s="5">
        <v>595262</v>
      </c>
      <c r="E112" s="23" t="s">
        <v>94</v>
      </c>
      <c r="F112" s="6"/>
    </row>
    <row r="113" spans="1:6" s="80" customFormat="1" ht="15.75" customHeight="1">
      <c r="A113" s="4" t="s">
        <v>195</v>
      </c>
      <c r="B113" s="5">
        <v>0</v>
      </c>
      <c r="C113" s="5">
        <v>0</v>
      </c>
      <c r="D113" s="5">
        <v>31597</v>
      </c>
      <c r="E113" s="23" t="s">
        <v>94</v>
      </c>
      <c r="F113" s="3"/>
    </row>
    <row r="114" spans="1:6" s="80" customFormat="1" ht="15.75" customHeight="1">
      <c r="A114" s="4" t="s">
        <v>198</v>
      </c>
      <c r="B114" s="5">
        <v>0</v>
      </c>
      <c r="C114" s="5">
        <v>0</v>
      </c>
      <c r="D114" s="5">
        <v>30600</v>
      </c>
      <c r="E114" s="23" t="s">
        <v>94</v>
      </c>
      <c r="F114" s="82"/>
    </row>
    <row r="115" spans="1:5" s="80" customFormat="1" ht="15.75" customHeight="1">
      <c r="A115" s="4" t="s">
        <v>199</v>
      </c>
      <c r="B115" s="5">
        <v>0</v>
      </c>
      <c r="C115" s="5">
        <v>0</v>
      </c>
      <c r="D115" s="5">
        <v>360000</v>
      </c>
      <c r="E115" s="23" t="s">
        <v>94</v>
      </c>
    </row>
    <row r="116" spans="1:5" s="80" customFormat="1" ht="15.75" customHeight="1">
      <c r="A116" s="4" t="s">
        <v>200</v>
      </c>
      <c r="B116" s="5">
        <v>0</v>
      </c>
      <c r="C116" s="5">
        <v>0</v>
      </c>
      <c r="D116" s="5">
        <v>12790</v>
      </c>
      <c r="E116" s="23" t="s">
        <v>94</v>
      </c>
    </row>
    <row r="117" spans="1:5" s="80" customFormat="1" ht="15.75" customHeight="1">
      <c r="A117" s="4" t="s">
        <v>201</v>
      </c>
      <c r="B117" s="5">
        <v>189000</v>
      </c>
      <c r="C117" s="5">
        <v>189000</v>
      </c>
      <c r="D117" s="5">
        <v>194160</v>
      </c>
      <c r="E117" s="23">
        <f>SUM(D117/C117*100)</f>
        <v>102.73015873015873</v>
      </c>
    </row>
    <row r="118" spans="1:6" s="80" customFormat="1" ht="15.75" customHeight="1">
      <c r="A118" s="4" t="s">
        <v>203</v>
      </c>
      <c r="B118" s="5">
        <v>629000</v>
      </c>
      <c r="C118" s="5">
        <v>629000</v>
      </c>
      <c r="D118" s="5">
        <v>786154.32</v>
      </c>
      <c r="E118" s="23">
        <f>SUM(D118/C118*100)</f>
        <v>124.98478855325914</v>
      </c>
      <c r="F118" s="82"/>
    </row>
    <row r="119" spans="1:6" s="80" customFormat="1" ht="15.75" customHeight="1">
      <c r="A119" s="4" t="s">
        <v>202</v>
      </c>
      <c r="B119" s="5">
        <v>1362000</v>
      </c>
      <c r="C119" s="5">
        <v>1362000</v>
      </c>
      <c r="D119" s="5">
        <v>662664</v>
      </c>
      <c r="E119" s="23">
        <f>SUM(D119/C119*100)</f>
        <v>48.65374449339207</v>
      </c>
      <c r="F119" s="82"/>
    </row>
    <row r="120" spans="1:7" s="80" customFormat="1" ht="15.75" customHeight="1">
      <c r="A120" s="4" t="s">
        <v>204</v>
      </c>
      <c r="B120" s="5">
        <v>1474000</v>
      </c>
      <c r="C120" s="5">
        <v>1474000</v>
      </c>
      <c r="D120" s="5">
        <v>1474520</v>
      </c>
      <c r="E120" s="23">
        <f>SUM(D120/C120*100)</f>
        <v>100.03527815468114</v>
      </c>
      <c r="F120" s="82"/>
      <c r="G120" s="82"/>
    </row>
    <row r="121" spans="1:6" s="80" customFormat="1" ht="15.75" customHeight="1">
      <c r="A121" s="4" t="s">
        <v>205</v>
      </c>
      <c r="B121" s="5">
        <v>1300000</v>
      </c>
      <c r="C121" s="5">
        <f>SUM(B121)</f>
        <v>1300000</v>
      </c>
      <c r="D121" s="5">
        <v>1593661</v>
      </c>
      <c r="E121" s="23">
        <f>SUM(D121/C121*100)</f>
        <v>122.5893076923077</v>
      </c>
      <c r="F121" s="82"/>
    </row>
    <row r="122" spans="1:6" s="80" customFormat="1" ht="15.75" customHeight="1">
      <c r="A122" s="4" t="s">
        <v>206</v>
      </c>
      <c r="B122" s="5">
        <v>0</v>
      </c>
      <c r="C122" s="5">
        <v>0</v>
      </c>
      <c r="D122" s="5">
        <v>40000</v>
      </c>
      <c r="E122" s="23" t="s">
        <v>94</v>
      </c>
      <c r="F122" s="82"/>
    </row>
    <row r="123" spans="1:6" s="80" customFormat="1" ht="15.75" customHeight="1">
      <c r="A123" s="4" t="s">
        <v>207</v>
      </c>
      <c r="B123" s="5">
        <v>77000</v>
      </c>
      <c r="C123" s="5">
        <f>SUM(B123)</f>
        <v>77000</v>
      </c>
      <c r="D123" s="5">
        <v>86864.35</v>
      </c>
      <c r="E123" s="23">
        <f>SUM(D123/C123*100)</f>
        <v>112.81084415584417</v>
      </c>
      <c r="F123" s="82"/>
    </row>
    <row r="124" spans="1:6" s="80" customFormat="1" ht="15.75" customHeight="1">
      <c r="A124" s="4" t="s">
        <v>208</v>
      </c>
      <c r="B124" s="5">
        <v>0</v>
      </c>
      <c r="C124" s="5">
        <v>0</v>
      </c>
      <c r="D124" s="5">
        <v>26400</v>
      </c>
      <c r="E124" s="23" t="s">
        <v>94</v>
      </c>
      <c r="F124" s="82"/>
    </row>
    <row r="125" spans="1:6" s="80" customFormat="1" ht="15.75" customHeight="1">
      <c r="A125" s="4" t="s">
        <v>209</v>
      </c>
      <c r="B125" s="5">
        <v>0</v>
      </c>
      <c r="C125" s="5">
        <v>0</v>
      </c>
      <c r="D125" s="5">
        <v>10410</v>
      </c>
      <c r="E125" s="23" t="s">
        <v>94</v>
      </c>
      <c r="F125" s="82"/>
    </row>
    <row r="126" spans="1:5" s="80" customFormat="1" ht="15.75" customHeight="1">
      <c r="A126" s="4" t="s">
        <v>210</v>
      </c>
      <c r="B126" s="5">
        <v>0</v>
      </c>
      <c r="C126" s="5">
        <f>SUM(B126)</f>
        <v>0</v>
      </c>
      <c r="D126" s="5">
        <v>67750</v>
      </c>
      <c r="E126" s="23" t="s">
        <v>94</v>
      </c>
    </row>
    <row r="127" spans="1:5" s="80" customFormat="1" ht="15.75" customHeight="1">
      <c r="A127" s="4" t="s">
        <v>211</v>
      </c>
      <c r="B127" s="5">
        <v>0</v>
      </c>
      <c r="C127" s="5">
        <f>SUM(B127)</f>
        <v>0</v>
      </c>
      <c r="D127" s="5">
        <v>34541</v>
      </c>
      <c r="E127" s="23" t="s">
        <v>94</v>
      </c>
    </row>
    <row r="128" spans="1:5" s="80" customFormat="1" ht="15.75" customHeight="1">
      <c r="A128" s="4" t="s">
        <v>212</v>
      </c>
      <c r="B128" s="5">
        <v>0</v>
      </c>
      <c r="C128" s="5">
        <f>SUM(B128)</f>
        <v>0</v>
      </c>
      <c r="D128" s="5">
        <v>3204</v>
      </c>
      <c r="E128" s="23" t="s">
        <v>94</v>
      </c>
    </row>
    <row r="129" spans="1:5" s="80" customFormat="1" ht="15.75" customHeight="1">
      <c r="A129" s="4" t="s">
        <v>213</v>
      </c>
      <c r="B129" s="5">
        <v>0</v>
      </c>
      <c r="C129" s="5">
        <v>100000</v>
      </c>
      <c r="D129" s="5">
        <v>85500</v>
      </c>
      <c r="E129" s="23">
        <f>SUM(D129/C129*100)</f>
        <v>85.5</v>
      </c>
    </row>
    <row r="130" spans="1:5" s="80" customFormat="1" ht="15.75" customHeight="1">
      <c r="A130" s="4" t="s">
        <v>214</v>
      </c>
      <c r="B130" s="5">
        <v>0</v>
      </c>
      <c r="C130" s="5">
        <f>SUM(B130)</f>
        <v>0</v>
      </c>
      <c r="D130" s="5">
        <v>663</v>
      </c>
      <c r="E130" s="23" t="s">
        <v>94</v>
      </c>
    </row>
    <row r="131" spans="1:5" s="80" customFormat="1" ht="15.75" customHeight="1">
      <c r="A131" s="4" t="s">
        <v>215</v>
      </c>
      <c r="B131" s="5">
        <v>0</v>
      </c>
      <c r="C131" s="5">
        <f>SUM(B131)</f>
        <v>0</v>
      </c>
      <c r="D131" s="5">
        <v>128200</v>
      </c>
      <c r="E131" s="23" t="s">
        <v>94</v>
      </c>
    </row>
    <row r="132" spans="1:5" s="80" customFormat="1" ht="15.75" customHeight="1">
      <c r="A132" s="4" t="s">
        <v>712</v>
      </c>
      <c r="B132" s="5">
        <v>0</v>
      </c>
      <c r="C132" s="5">
        <v>0</v>
      </c>
      <c r="D132" s="5">
        <v>794</v>
      </c>
      <c r="E132" s="23" t="s">
        <v>94</v>
      </c>
    </row>
    <row r="133" spans="1:5" s="80" customFormat="1" ht="15.75" customHeight="1">
      <c r="A133" s="4" t="s">
        <v>216</v>
      </c>
      <c r="B133" s="5">
        <v>235000</v>
      </c>
      <c r="C133" s="5">
        <f>SUM(B133)</f>
        <v>235000</v>
      </c>
      <c r="D133" s="5">
        <v>255610</v>
      </c>
      <c r="E133" s="94">
        <f>SUM(D133/C133*100)</f>
        <v>108.77021276595744</v>
      </c>
    </row>
    <row r="134" spans="1:6" s="80" customFormat="1" ht="15.75" customHeight="1">
      <c r="A134" s="24" t="s">
        <v>217</v>
      </c>
      <c r="B134" s="19">
        <v>0</v>
      </c>
      <c r="C134" s="5">
        <v>0</v>
      </c>
      <c r="D134" s="19">
        <v>163676.9</v>
      </c>
      <c r="E134" s="23" t="s">
        <v>94</v>
      </c>
      <c r="F134" s="82"/>
    </row>
    <row r="135" spans="1:5" s="80" customFormat="1" ht="15.75" customHeight="1">
      <c r="A135" s="24" t="s">
        <v>218</v>
      </c>
      <c r="B135" s="19">
        <v>0</v>
      </c>
      <c r="C135" s="5">
        <v>0</v>
      </c>
      <c r="D135" s="19">
        <v>76222</v>
      </c>
      <c r="E135" s="23" t="s">
        <v>94</v>
      </c>
    </row>
    <row r="136" spans="1:5" s="80" customFormat="1" ht="15.75" customHeight="1">
      <c r="A136" s="24" t="s">
        <v>219</v>
      </c>
      <c r="B136" s="19">
        <v>0</v>
      </c>
      <c r="C136" s="5">
        <v>0</v>
      </c>
      <c r="D136" s="19">
        <v>153105.98</v>
      </c>
      <c r="E136" s="23" t="s">
        <v>94</v>
      </c>
    </row>
    <row r="137" spans="1:6" s="80" customFormat="1" ht="15.75" customHeight="1">
      <c r="A137" s="24" t="s">
        <v>220</v>
      </c>
      <c r="B137" s="19">
        <v>0</v>
      </c>
      <c r="C137" s="5">
        <v>0</v>
      </c>
      <c r="D137" s="19">
        <v>25497</v>
      </c>
      <c r="E137" s="23" t="s">
        <v>94</v>
      </c>
      <c r="F137" s="82"/>
    </row>
    <row r="138" spans="1:5" s="80" customFormat="1" ht="15.75" customHeight="1">
      <c r="A138" s="24" t="s">
        <v>221</v>
      </c>
      <c r="B138" s="19">
        <v>0</v>
      </c>
      <c r="C138" s="5">
        <v>0</v>
      </c>
      <c r="D138" s="19">
        <v>1700</v>
      </c>
      <c r="E138" s="23" t="s">
        <v>94</v>
      </c>
    </row>
    <row r="139" spans="1:5" s="80" customFormat="1" ht="15.75" customHeight="1">
      <c r="A139" s="24" t="s">
        <v>222</v>
      </c>
      <c r="B139" s="19">
        <v>399000</v>
      </c>
      <c r="C139" s="5">
        <v>399000</v>
      </c>
      <c r="D139" s="19">
        <v>358203.6</v>
      </c>
      <c r="E139" s="23">
        <f>SUM(D139/C139*100)</f>
        <v>89.77533834586465</v>
      </c>
    </row>
    <row r="140" spans="1:5" s="80" customFormat="1" ht="15.75" customHeight="1">
      <c r="A140" s="4" t="s">
        <v>223</v>
      </c>
      <c r="B140" s="5">
        <v>900000</v>
      </c>
      <c r="C140" s="5">
        <f>SUM(B140)</f>
        <v>900000</v>
      </c>
      <c r="D140" s="5">
        <v>534980.56</v>
      </c>
      <c r="E140" s="23">
        <f>SUM(D140/C140*100)</f>
        <v>59.44228444444445</v>
      </c>
    </row>
    <row r="141" spans="1:5" s="83" customFormat="1" ht="15.75" customHeight="1" thickBot="1">
      <c r="A141" s="24" t="s">
        <v>224</v>
      </c>
      <c r="B141" s="19">
        <v>0</v>
      </c>
      <c r="C141" s="19">
        <f>SUM(B141)</f>
        <v>0</v>
      </c>
      <c r="D141" s="19">
        <v>11610</v>
      </c>
      <c r="E141" s="64" t="s">
        <v>94</v>
      </c>
    </row>
    <row r="142" spans="1:6" s="84" customFormat="1" ht="15.75" customHeight="1" thickBot="1">
      <c r="A142" s="159" t="s">
        <v>48</v>
      </c>
      <c r="B142" s="63">
        <f>SUM(B79:B141)</f>
        <v>7237000</v>
      </c>
      <c r="C142" s="63">
        <f>SUM(C79:C141)</f>
        <v>7427000</v>
      </c>
      <c r="D142" s="63">
        <f>SUM(D79:D141)</f>
        <v>11548286.09</v>
      </c>
      <c r="E142" s="79">
        <f>SUM(D142/C142*100)</f>
        <v>155.49058960549345</v>
      </c>
      <c r="F142" s="83"/>
    </row>
    <row r="143" spans="1:5" s="80" customFormat="1" ht="15.75" customHeight="1" thickBot="1">
      <c r="A143" s="117"/>
      <c r="B143" s="118"/>
      <c r="C143" s="118"/>
      <c r="D143" s="118"/>
      <c r="E143" s="119"/>
    </row>
    <row r="144" spans="1:6" s="85" customFormat="1" ht="15.75" customHeight="1" thickBot="1">
      <c r="A144" s="114" t="s">
        <v>49</v>
      </c>
      <c r="B144" s="115"/>
      <c r="C144" s="115"/>
      <c r="D144" s="115"/>
      <c r="E144" s="116"/>
      <c r="F144" s="80"/>
    </row>
    <row r="145" spans="1:6" s="85" customFormat="1" ht="15.75" customHeight="1">
      <c r="A145" s="111" t="s">
        <v>197</v>
      </c>
      <c r="B145" s="112">
        <v>0</v>
      </c>
      <c r="C145" s="112">
        <v>0</v>
      </c>
      <c r="D145" s="112">
        <v>597370</v>
      </c>
      <c r="E145" s="113" t="s">
        <v>94</v>
      </c>
      <c r="F145" s="80"/>
    </row>
    <row r="146" spans="1:6" s="85" customFormat="1" ht="15.75" customHeight="1">
      <c r="A146" s="108" t="s">
        <v>196</v>
      </c>
      <c r="B146" s="109">
        <v>0</v>
      </c>
      <c r="C146" s="109">
        <v>0</v>
      </c>
      <c r="D146" s="109">
        <v>1083228</v>
      </c>
      <c r="E146" s="110" t="s">
        <v>94</v>
      </c>
      <c r="F146" s="80"/>
    </row>
    <row r="147" spans="1:5" s="80" customFormat="1" ht="15.75" customHeight="1" thickBot="1">
      <c r="A147" s="24" t="s">
        <v>116</v>
      </c>
      <c r="B147" s="19">
        <v>5600000</v>
      </c>
      <c r="C147" s="19">
        <f>SUM(B147)</f>
        <v>5600000</v>
      </c>
      <c r="D147" s="19">
        <v>4760290</v>
      </c>
      <c r="E147" s="64">
        <f>SUM(D147/C147*100)</f>
        <v>85.00517857142857</v>
      </c>
    </row>
    <row r="148" spans="1:6" s="84" customFormat="1" ht="15.75" customHeight="1" thickBot="1">
      <c r="A148" s="62" t="s">
        <v>50</v>
      </c>
      <c r="B148" s="63">
        <f>SUM(B145:B147)</f>
        <v>5600000</v>
      </c>
      <c r="C148" s="63">
        <f>SUM(C145:C147)</f>
        <v>5600000</v>
      </c>
      <c r="D148" s="63">
        <f>SUM(D145:D147)</f>
        <v>6440888</v>
      </c>
      <c r="E148" s="79">
        <f>SUM(D148/C148*100)</f>
        <v>115.01585714285713</v>
      </c>
      <c r="F148" s="83"/>
    </row>
    <row r="149" spans="1:5" s="83" customFormat="1" ht="15.75" customHeight="1" thickBot="1">
      <c r="A149" s="120"/>
      <c r="B149" s="121"/>
      <c r="C149" s="121"/>
      <c r="D149" s="121"/>
      <c r="E149" s="122"/>
    </row>
    <row r="150" spans="1:5" s="83" customFormat="1" ht="15.75" customHeight="1" thickBot="1">
      <c r="A150" s="103" t="s">
        <v>105</v>
      </c>
      <c r="B150" s="105"/>
      <c r="C150" s="105"/>
      <c r="D150" s="105"/>
      <c r="E150" s="124"/>
    </row>
    <row r="151" spans="1:5" s="134" customFormat="1" ht="15.75" customHeight="1">
      <c r="A151" s="131" t="s">
        <v>117</v>
      </c>
      <c r="B151" s="132">
        <f>SUM(B152:B155)</f>
        <v>0</v>
      </c>
      <c r="C151" s="132">
        <f>SUM(C152:C155)</f>
        <v>3777006</v>
      </c>
      <c r="D151" s="132">
        <f>SUM(D152:D155)</f>
        <v>3777006</v>
      </c>
      <c r="E151" s="133">
        <f>SUM(D151/C151*100)</f>
        <v>100</v>
      </c>
    </row>
    <row r="152" spans="1:5" s="123" customFormat="1" ht="15.75" customHeight="1">
      <c r="A152" s="125" t="s">
        <v>225</v>
      </c>
      <c r="B152" s="126">
        <v>0</v>
      </c>
      <c r="C152" s="126">
        <v>63490</v>
      </c>
      <c r="D152" s="126">
        <v>63490</v>
      </c>
      <c r="E152" s="127"/>
    </row>
    <row r="153" spans="1:5" s="123" customFormat="1" ht="15.75" customHeight="1">
      <c r="A153" s="125" t="s">
        <v>226</v>
      </c>
      <c r="B153" s="126">
        <v>0</v>
      </c>
      <c r="C153" s="126">
        <v>1525000</v>
      </c>
      <c r="D153" s="126">
        <v>1525000</v>
      </c>
      <c r="E153" s="127"/>
    </row>
    <row r="154" spans="1:5" s="123" customFormat="1" ht="15.75" customHeight="1">
      <c r="A154" s="125" t="s">
        <v>227</v>
      </c>
      <c r="B154" s="126">
        <v>0</v>
      </c>
      <c r="C154" s="126">
        <v>925200</v>
      </c>
      <c r="D154" s="126">
        <v>925200</v>
      </c>
      <c r="E154" s="127"/>
    </row>
    <row r="155" spans="1:5" s="123" customFormat="1" ht="15.75" customHeight="1">
      <c r="A155" s="125" t="s">
        <v>713</v>
      </c>
      <c r="B155" s="126">
        <v>0</v>
      </c>
      <c r="C155" s="126">
        <v>1263316</v>
      </c>
      <c r="D155" s="126">
        <v>1263316</v>
      </c>
      <c r="E155" s="127"/>
    </row>
    <row r="156" spans="1:256" s="134" customFormat="1" ht="15.75" customHeight="1">
      <c r="A156" s="135" t="s">
        <v>104</v>
      </c>
      <c r="B156" s="136">
        <v>25291230</v>
      </c>
      <c r="C156" s="136">
        <f>SUM(A156:B156)</f>
        <v>25291230</v>
      </c>
      <c r="D156" s="136">
        <v>25291230</v>
      </c>
      <c r="E156" s="133">
        <f>SUM(D156/C156*100)</f>
        <v>100</v>
      </c>
      <c r="IV156" s="137">
        <f>SUM(B156:IU156)</f>
        <v>75873790</v>
      </c>
    </row>
    <row r="157" spans="1:5" s="134" customFormat="1" ht="15.75" customHeight="1">
      <c r="A157" s="135" t="s">
        <v>107</v>
      </c>
      <c r="B157" s="136">
        <f>SUM(B158:B172)</f>
        <v>0</v>
      </c>
      <c r="C157" s="136">
        <f>SUM(C158:C172)</f>
        <v>114219886.24000001</v>
      </c>
      <c r="D157" s="136">
        <f>SUM(D158:D172)</f>
        <v>114219886.24000001</v>
      </c>
      <c r="E157" s="133">
        <f>SUM(D157/C157*100)</f>
        <v>100</v>
      </c>
    </row>
    <row r="158" spans="1:5" s="123" customFormat="1" ht="15.75" customHeight="1">
      <c r="A158" s="130" t="s">
        <v>228</v>
      </c>
      <c r="B158" s="102">
        <v>0</v>
      </c>
      <c r="C158" s="102">
        <v>9100</v>
      </c>
      <c r="D158" s="102">
        <v>9100</v>
      </c>
      <c r="E158" s="127"/>
    </row>
    <row r="159" spans="1:5" s="123" customFormat="1" ht="15.75" customHeight="1">
      <c r="A159" s="130" t="s">
        <v>229</v>
      </c>
      <c r="B159" s="102">
        <v>0</v>
      </c>
      <c r="C159" s="102">
        <v>31200</v>
      </c>
      <c r="D159" s="102">
        <v>31200</v>
      </c>
      <c r="E159" s="127"/>
    </row>
    <row r="160" spans="1:5" s="123" customFormat="1" ht="15.75" customHeight="1">
      <c r="A160" s="130" t="s">
        <v>230</v>
      </c>
      <c r="B160" s="102">
        <v>0</v>
      </c>
      <c r="C160" s="102">
        <v>87855000</v>
      </c>
      <c r="D160" s="102">
        <v>87855000</v>
      </c>
      <c r="E160" s="127"/>
    </row>
    <row r="161" spans="1:5" s="123" customFormat="1" ht="15.75" customHeight="1">
      <c r="A161" s="130" t="s">
        <v>231</v>
      </c>
      <c r="B161" s="102">
        <v>0</v>
      </c>
      <c r="C161" s="102">
        <v>18000000</v>
      </c>
      <c r="D161" s="102">
        <v>18000000</v>
      </c>
      <c r="E161" s="127"/>
    </row>
    <row r="162" spans="1:5" s="123" customFormat="1" ht="15.75" customHeight="1">
      <c r="A162" s="130" t="s">
        <v>714</v>
      </c>
      <c r="B162" s="102">
        <v>0</v>
      </c>
      <c r="C162" s="102">
        <v>54450</v>
      </c>
      <c r="D162" s="102">
        <v>54450</v>
      </c>
      <c r="E162" s="127"/>
    </row>
    <row r="163" spans="1:5" s="123" customFormat="1" ht="15.75" customHeight="1">
      <c r="A163" s="130" t="s">
        <v>232</v>
      </c>
      <c r="B163" s="102">
        <v>0</v>
      </c>
      <c r="C163" s="102">
        <v>1631825</v>
      </c>
      <c r="D163" s="102">
        <v>1631825</v>
      </c>
      <c r="E163" s="127"/>
    </row>
    <row r="164" spans="1:5" s="123" customFormat="1" ht="15.75" customHeight="1">
      <c r="A164" s="130" t="s">
        <v>233</v>
      </c>
      <c r="B164" s="102">
        <v>0</v>
      </c>
      <c r="C164" s="102">
        <v>50000</v>
      </c>
      <c r="D164" s="102">
        <v>50000</v>
      </c>
      <c r="E164" s="127"/>
    </row>
    <row r="165" spans="1:5" s="123" customFormat="1" ht="15.75" customHeight="1">
      <c r="A165" s="130" t="s">
        <v>234</v>
      </c>
      <c r="B165" s="102">
        <v>0</v>
      </c>
      <c r="C165" s="102">
        <v>1350000</v>
      </c>
      <c r="D165" s="102">
        <v>1350000</v>
      </c>
      <c r="E165" s="127"/>
    </row>
    <row r="166" spans="1:5" s="123" customFormat="1" ht="15.75" customHeight="1">
      <c r="A166" s="130" t="s">
        <v>235</v>
      </c>
      <c r="B166" s="102">
        <v>0</v>
      </c>
      <c r="C166" s="102">
        <v>186195.06</v>
      </c>
      <c r="D166" s="102">
        <v>186195.06</v>
      </c>
      <c r="E166" s="127"/>
    </row>
    <row r="167" spans="1:5" s="123" customFormat="1" ht="15.75" customHeight="1">
      <c r="A167" s="130" t="s">
        <v>236</v>
      </c>
      <c r="B167" s="102">
        <v>0</v>
      </c>
      <c r="C167" s="102">
        <v>1055105.34</v>
      </c>
      <c r="D167" s="102">
        <v>1055105.34</v>
      </c>
      <c r="E167" s="127"/>
    </row>
    <row r="168" spans="1:5" s="123" customFormat="1" ht="15.75" customHeight="1">
      <c r="A168" s="130" t="s">
        <v>237</v>
      </c>
      <c r="B168" s="102">
        <v>0</v>
      </c>
      <c r="C168" s="102">
        <v>123470.4</v>
      </c>
      <c r="D168" s="102">
        <v>123470.4</v>
      </c>
      <c r="E168" s="127"/>
    </row>
    <row r="169" spans="1:5" s="123" customFormat="1" ht="15.75" customHeight="1">
      <c r="A169" s="130" t="s">
        <v>238</v>
      </c>
      <c r="B169" s="102">
        <v>0</v>
      </c>
      <c r="C169" s="102">
        <v>699665.6</v>
      </c>
      <c r="D169" s="102">
        <v>699665.6</v>
      </c>
      <c r="E169" s="127"/>
    </row>
    <row r="170" spans="1:5" s="123" customFormat="1" ht="15.75" customHeight="1">
      <c r="A170" s="130" t="s">
        <v>239</v>
      </c>
      <c r="B170" s="102">
        <v>0</v>
      </c>
      <c r="C170" s="102">
        <v>604335.04</v>
      </c>
      <c r="D170" s="102">
        <v>604335.04</v>
      </c>
      <c r="E170" s="127"/>
    </row>
    <row r="171" spans="1:5" s="123" customFormat="1" ht="15.75" customHeight="1">
      <c r="A171" s="130" t="s">
        <v>240</v>
      </c>
      <c r="B171" s="102">
        <v>0</v>
      </c>
      <c r="C171" s="102">
        <v>1329689</v>
      </c>
      <c r="D171" s="102">
        <v>1329689</v>
      </c>
      <c r="E171" s="127"/>
    </row>
    <row r="172" spans="1:5" s="123" customFormat="1" ht="15.75" customHeight="1">
      <c r="A172" s="130" t="s">
        <v>241</v>
      </c>
      <c r="B172" s="102">
        <v>0</v>
      </c>
      <c r="C172" s="102">
        <v>1239850.8</v>
      </c>
      <c r="D172" s="102">
        <v>1239850.8</v>
      </c>
      <c r="E172" s="127"/>
    </row>
    <row r="173" spans="1:5" s="134" customFormat="1" ht="15.75" customHeight="1">
      <c r="A173" s="135" t="s">
        <v>120</v>
      </c>
      <c r="B173" s="136">
        <f>SUM(B174:B175)</f>
        <v>79800</v>
      </c>
      <c r="C173" s="136">
        <f>SUM(C174:C175)</f>
        <v>2602127</v>
      </c>
      <c r="D173" s="136">
        <f>SUM(D174:D175)</f>
        <v>2602127</v>
      </c>
      <c r="E173" s="133">
        <f>SUM(D173/C173*100)</f>
        <v>100</v>
      </c>
    </row>
    <row r="174" spans="1:5" s="123" customFormat="1" ht="15.75" customHeight="1">
      <c r="A174" s="130" t="s">
        <v>242</v>
      </c>
      <c r="B174" s="102">
        <v>79800</v>
      </c>
      <c r="C174" s="102">
        <v>2584367</v>
      </c>
      <c r="D174" s="102">
        <v>2584367</v>
      </c>
      <c r="E174" s="127"/>
    </row>
    <row r="175" spans="1:5" s="123" customFormat="1" ht="15.75" customHeight="1">
      <c r="A175" s="130" t="s">
        <v>243</v>
      </c>
      <c r="B175" s="102">
        <v>0</v>
      </c>
      <c r="C175" s="102">
        <v>17760</v>
      </c>
      <c r="D175" s="102">
        <v>17760</v>
      </c>
      <c r="E175" s="127"/>
    </row>
    <row r="176" spans="1:5" s="134" customFormat="1" ht="15.75" customHeight="1">
      <c r="A176" s="135" t="s">
        <v>108</v>
      </c>
      <c r="B176" s="136">
        <f>SUM(B177:B189)</f>
        <v>0</v>
      </c>
      <c r="C176" s="136">
        <f>SUM(C177:C189)</f>
        <v>1327127.9</v>
      </c>
      <c r="D176" s="136">
        <f>SUM(D177:D189)</f>
        <v>1327127.9</v>
      </c>
      <c r="E176" s="133">
        <f>SUM(D176/C176*100)</f>
        <v>100</v>
      </c>
    </row>
    <row r="177" spans="1:6" s="85" customFormat="1" ht="15.75" customHeight="1">
      <c r="A177" s="130" t="s">
        <v>244</v>
      </c>
      <c r="B177" s="102">
        <v>0</v>
      </c>
      <c r="C177" s="102">
        <v>42500</v>
      </c>
      <c r="D177" s="102">
        <v>42500</v>
      </c>
      <c r="E177" s="127"/>
      <c r="F177" s="80"/>
    </row>
    <row r="178" spans="1:6" s="85" customFormat="1" ht="15.75" customHeight="1">
      <c r="A178" s="130" t="s">
        <v>245</v>
      </c>
      <c r="B178" s="102">
        <v>0</v>
      </c>
      <c r="C178" s="102">
        <v>31060</v>
      </c>
      <c r="D178" s="102">
        <v>31060</v>
      </c>
      <c r="E178" s="127"/>
      <c r="F178" s="80"/>
    </row>
    <row r="179" spans="1:6" s="85" customFormat="1" ht="15.75" customHeight="1">
      <c r="A179" s="130" t="s">
        <v>246</v>
      </c>
      <c r="B179" s="102">
        <v>0</v>
      </c>
      <c r="C179" s="102">
        <v>200000</v>
      </c>
      <c r="D179" s="102">
        <v>200000</v>
      </c>
      <c r="E179" s="127"/>
      <c r="F179" s="80"/>
    </row>
    <row r="180" spans="1:6" s="85" customFormat="1" ht="15.75" customHeight="1">
      <c r="A180" s="130" t="s">
        <v>247</v>
      </c>
      <c r="B180" s="102">
        <v>0</v>
      </c>
      <c r="C180" s="102">
        <v>60768.89</v>
      </c>
      <c r="D180" s="102">
        <v>60768.89</v>
      </c>
      <c r="E180" s="127"/>
      <c r="F180" s="80"/>
    </row>
    <row r="181" spans="1:6" s="85" customFormat="1" ht="15.75" customHeight="1">
      <c r="A181" s="130" t="s">
        <v>248</v>
      </c>
      <c r="B181" s="102">
        <v>0</v>
      </c>
      <c r="C181" s="102">
        <v>344357.01</v>
      </c>
      <c r="D181" s="102">
        <v>344357.01</v>
      </c>
      <c r="E181" s="127"/>
      <c r="F181" s="80"/>
    </row>
    <row r="182" spans="1:6" s="85" customFormat="1" ht="15.75" customHeight="1">
      <c r="A182" s="130" t="s">
        <v>249</v>
      </c>
      <c r="B182" s="102">
        <v>0</v>
      </c>
      <c r="C182" s="102">
        <v>28000</v>
      </c>
      <c r="D182" s="102">
        <v>28000</v>
      </c>
      <c r="E182" s="127"/>
      <c r="F182" s="80"/>
    </row>
    <row r="183" spans="1:6" s="85" customFormat="1" ht="15.75" customHeight="1">
      <c r="A183" s="130" t="s">
        <v>251</v>
      </c>
      <c r="B183" s="102">
        <v>0</v>
      </c>
      <c r="C183" s="102">
        <v>201330</v>
      </c>
      <c r="D183" s="102">
        <v>201330</v>
      </c>
      <c r="E183" s="127"/>
      <c r="F183" s="80"/>
    </row>
    <row r="184" spans="1:6" s="85" customFormat="1" ht="15.75" customHeight="1">
      <c r="A184" s="130" t="s">
        <v>250</v>
      </c>
      <c r="B184" s="102">
        <v>0</v>
      </c>
      <c r="C184" s="102">
        <v>60000</v>
      </c>
      <c r="D184" s="102">
        <v>60000</v>
      </c>
      <c r="E184" s="127"/>
      <c r="F184" s="80"/>
    </row>
    <row r="185" spans="1:6" s="85" customFormat="1" ht="15.75" customHeight="1">
      <c r="A185" s="130" t="s">
        <v>252</v>
      </c>
      <c r="B185" s="102">
        <v>0</v>
      </c>
      <c r="C185" s="102">
        <v>50000</v>
      </c>
      <c r="D185" s="102">
        <v>50000</v>
      </c>
      <c r="E185" s="127"/>
      <c r="F185" s="80"/>
    </row>
    <row r="186" spans="1:6" s="85" customFormat="1" ht="15.75" customHeight="1">
      <c r="A186" s="130" t="s">
        <v>253</v>
      </c>
      <c r="B186" s="102">
        <v>0</v>
      </c>
      <c r="C186" s="102">
        <v>10890</v>
      </c>
      <c r="D186" s="102">
        <v>10890</v>
      </c>
      <c r="E186" s="127"/>
      <c r="F186" s="80"/>
    </row>
    <row r="187" spans="1:6" s="85" customFormat="1" ht="15.75" customHeight="1">
      <c r="A187" s="130" t="s">
        <v>254</v>
      </c>
      <c r="B187" s="102">
        <v>0</v>
      </c>
      <c r="C187" s="102">
        <v>99576</v>
      </c>
      <c r="D187" s="102">
        <v>99576</v>
      </c>
      <c r="E187" s="127"/>
      <c r="F187" s="80"/>
    </row>
    <row r="188" spans="1:6" s="85" customFormat="1" ht="15.75" customHeight="1">
      <c r="A188" s="130" t="s">
        <v>255</v>
      </c>
      <c r="B188" s="102">
        <v>0</v>
      </c>
      <c r="C188" s="102">
        <v>60000</v>
      </c>
      <c r="D188" s="102">
        <v>60000</v>
      </c>
      <c r="E188" s="127"/>
      <c r="F188" s="80"/>
    </row>
    <row r="189" spans="1:6" s="85" customFormat="1" ht="15.75" customHeight="1">
      <c r="A189" s="130" t="s">
        <v>256</v>
      </c>
      <c r="B189" s="102">
        <v>0</v>
      </c>
      <c r="C189" s="102">
        <v>138646</v>
      </c>
      <c r="D189" s="102">
        <v>138646</v>
      </c>
      <c r="E189" s="127"/>
      <c r="F189" s="80"/>
    </row>
    <row r="190" spans="1:5" s="95" customFormat="1" ht="15.75" customHeight="1">
      <c r="A190" s="135" t="s">
        <v>51</v>
      </c>
      <c r="B190" s="136">
        <f>SUM(B191:B192)</f>
        <v>3200000</v>
      </c>
      <c r="C190" s="136">
        <f>SUM(C191:C192)</f>
        <v>5929000</v>
      </c>
      <c r="D190" s="136">
        <f>SUM(D191:D192)</f>
        <v>6086370.71</v>
      </c>
      <c r="E190" s="133">
        <f>SUM(D190/C190*100)</f>
        <v>102.65425383707203</v>
      </c>
    </row>
    <row r="191" spans="1:5" s="101" customFormat="1" ht="15.75" customHeight="1">
      <c r="A191" s="130" t="s">
        <v>257</v>
      </c>
      <c r="B191" s="102">
        <v>3200000</v>
      </c>
      <c r="C191" s="102">
        <v>5924000</v>
      </c>
      <c r="D191" s="102">
        <v>6081370.71</v>
      </c>
      <c r="E191" s="127"/>
    </row>
    <row r="192" spans="1:5" s="101" customFormat="1" ht="15.75" customHeight="1">
      <c r="A192" s="130" t="s">
        <v>258</v>
      </c>
      <c r="B192" s="102">
        <v>0</v>
      </c>
      <c r="C192" s="102">
        <v>5000</v>
      </c>
      <c r="D192" s="102">
        <v>5000</v>
      </c>
      <c r="E192" s="127"/>
    </row>
    <row r="193" spans="1:6" s="85" customFormat="1" ht="15.75" customHeight="1">
      <c r="A193" s="128" t="s">
        <v>259</v>
      </c>
      <c r="B193" s="129">
        <v>0</v>
      </c>
      <c r="C193" s="129">
        <v>0</v>
      </c>
      <c r="D193" s="136">
        <v>12335.13</v>
      </c>
      <c r="E193" s="23" t="s">
        <v>94</v>
      </c>
      <c r="F193" s="80"/>
    </row>
    <row r="194" spans="1:6" s="85" customFormat="1" ht="15.75" customHeight="1">
      <c r="A194" s="128" t="s">
        <v>260</v>
      </c>
      <c r="B194" s="129">
        <v>0</v>
      </c>
      <c r="C194" s="129">
        <v>0</v>
      </c>
      <c r="D194" s="136">
        <v>232176.82</v>
      </c>
      <c r="E194" s="23" t="s">
        <v>94</v>
      </c>
      <c r="F194" s="80"/>
    </row>
    <row r="195" spans="1:6" s="85" customFormat="1" ht="15.75" customHeight="1">
      <c r="A195" s="135" t="s">
        <v>52</v>
      </c>
      <c r="B195" s="136">
        <v>0</v>
      </c>
      <c r="C195" s="136">
        <v>0</v>
      </c>
      <c r="D195" s="136">
        <v>418619890.15</v>
      </c>
      <c r="E195" s="23" t="s">
        <v>94</v>
      </c>
      <c r="F195" s="80"/>
    </row>
    <row r="196" spans="1:6" s="85" customFormat="1" ht="15.75" customHeight="1">
      <c r="A196" s="131" t="s">
        <v>261</v>
      </c>
      <c r="B196" s="138">
        <v>0</v>
      </c>
      <c r="C196" s="138">
        <v>0</v>
      </c>
      <c r="D196" s="138">
        <v>899028</v>
      </c>
      <c r="E196" s="23" t="s">
        <v>94</v>
      </c>
      <c r="F196" s="80"/>
    </row>
    <row r="197" spans="1:5" s="134" customFormat="1" ht="15.75" customHeight="1">
      <c r="A197" s="131" t="s">
        <v>129</v>
      </c>
      <c r="B197" s="138">
        <f>SUM(B198:B199)</f>
        <v>0</v>
      </c>
      <c r="C197" s="138">
        <f>SUM(C198:C199)</f>
        <v>349110</v>
      </c>
      <c r="D197" s="138">
        <f>SUM(D198:D199)</f>
        <v>349110</v>
      </c>
      <c r="E197" s="139">
        <f>SUM(D197/C197*100)</f>
        <v>100</v>
      </c>
    </row>
    <row r="198" spans="1:5" s="123" customFormat="1" ht="15.75" customHeight="1">
      <c r="A198" s="125" t="s">
        <v>253</v>
      </c>
      <c r="B198" s="140">
        <v>0</v>
      </c>
      <c r="C198" s="140">
        <v>169110</v>
      </c>
      <c r="D198" s="140">
        <v>169110</v>
      </c>
      <c r="E198" s="127"/>
    </row>
    <row r="199" spans="1:5" s="123" customFormat="1" ht="15.75" customHeight="1" thickBot="1">
      <c r="A199" s="125" t="s">
        <v>262</v>
      </c>
      <c r="B199" s="140">
        <v>0</v>
      </c>
      <c r="C199" s="140">
        <v>180000</v>
      </c>
      <c r="D199" s="140">
        <v>180000</v>
      </c>
      <c r="E199" s="141"/>
    </row>
    <row r="200" spans="1:6" s="83" customFormat="1" ht="15.75" customHeight="1">
      <c r="A200" s="142" t="s">
        <v>106</v>
      </c>
      <c r="B200" s="143">
        <f>SUM(B151,B156,B157,B173,B176,B190,B193,B194,B195,B196,B197)</f>
        <v>28571030</v>
      </c>
      <c r="C200" s="143">
        <f>SUM(C151,C156,C157,C173,C176,C190,C193,C194,C195,C196,C197)</f>
        <v>153495487.14000002</v>
      </c>
      <c r="D200" s="143">
        <f>SUM(D151,D156,D157,D173,D176,D190,D193,D194,D195,D196,D197)</f>
        <v>573416287.95</v>
      </c>
      <c r="E200" s="23">
        <f>SUM(D200/C200*100)</f>
        <v>373.5720825635734</v>
      </c>
      <c r="F200" s="86"/>
    </row>
    <row r="201" spans="1:5" s="83" customFormat="1" ht="15.75" customHeight="1" thickBot="1">
      <c r="A201" s="144" t="s">
        <v>53</v>
      </c>
      <c r="B201" s="145">
        <v>0</v>
      </c>
      <c r="C201" s="146">
        <v>0</v>
      </c>
      <c r="D201" s="146">
        <f>SUM(D194:D196)</f>
        <v>419751094.96999997</v>
      </c>
      <c r="E201" s="64" t="s">
        <v>94</v>
      </c>
    </row>
    <row r="202" spans="1:5" s="80" customFormat="1" ht="15.75" customHeight="1" thickBot="1">
      <c r="A202" s="62" t="s">
        <v>130</v>
      </c>
      <c r="B202" s="160">
        <f>SUM(B200)</f>
        <v>28571030</v>
      </c>
      <c r="C202" s="63">
        <f>SUM(C200)</f>
        <v>153495487.14000002</v>
      </c>
      <c r="D202" s="63">
        <f>SUM(D200-D201)</f>
        <v>153665192.98000008</v>
      </c>
      <c r="E202" s="79">
        <f>SUM(D202/C202*100)</f>
        <v>100.11056080094738</v>
      </c>
    </row>
    <row r="203" spans="1:6" s="88" customFormat="1" ht="15.75" customHeight="1" thickBot="1">
      <c r="A203" s="147"/>
      <c r="B203" s="148"/>
      <c r="C203" s="148"/>
      <c r="D203" s="148"/>
      <c r="E203" s="149"/>
      <c r="F203" s="87"/>
    </row>
    <row r="204" spans="1:5" s="88" customFormat="1" ht="15.75" customHeight="1">
      <c r="A204" s="150" t="s">
        <v>54</v>
      </c>
      <c r="B204" s="2">
        <f>SUM(B76,B142,B148,B202,)</f>
        <v>157608030</v>
      </c>
      <c r="C204" s="2">
        <f>SUM(C76,C142,C148,C202,)</f>
        <v>286459987.14</v>
      </c>
      <c r="D204" s="2">
        <f>SUM(D76,D142,D148,D200,)</f>
        <v>710947970.08</v>
      </c>
      <c r="E204" s="151">
        <f>SUM(D204/C204*100)</f>
        <v>248.18404035344122</v>
      </c>
    </row>
    <row r="205" spans="1:5" s="88" customFormat="1" ht="15.75" customHeight="1" thickBot="1">
      <c r="A205" s="152" t="s">
        <v>55</v>
      </c>
      <c r="B205" s="153">
        <v>0</v>
      </c>
      <c r="C205" s="153">
        <v>0</v>
      </c>
      <c r="D205" s="154">
        <f>SUM(D201)</f>
        <v>419751094.96999997</v>
      </c>
      <c r="E205" s="155" t="s">
        <v>94</v>
      </c>
    </row>
    <row r="206" spans="1:6" s="90" customFormat="1" ht="15.75" customHeight="1" thickBot="1">
      <c r="A206" s="161" t="s">
        <v>56</v>
      </c>
      <c r="B206" s="162">
        <f>SUM(B204:B205)</f>
        <v>157608030</v>
      </c>
      <c r="C206" s="162">
        <f>SUM(C204:C205)</f>
        <v>286459987.14</v>
      </c>
      <c r="D206" s="162">
        <f>SUM(D204-D205)</f>
        <v>291196875.1100001</v>
      </c>
      <c r="E206" s="79">
        <f>SUM(D206/C206*100)</f>
        <v>101.65359498102787</v>
      </c>
      <c r="F206" s="89"/>
    </row>
    <row r="207" spans="1:6" s="90" customFormat="1" ht="15.75" customHeight="1">
      <c r="A207" s="156"/>
      <c r="B207" s="157"/>
      <c r="C207" s="157"/>
      <c r="D207" s="157"/>
      <c r="E207" s="158"/>
      <c r="F207" s="89"/>
    </row>
    <row r="208" spans="1:6" s="90" customFormat="1" ht="15.75" customHeight="1">
      <c r="A208" s="156"/>
      <c r="B208" s="157"/>
      <c r="C208" s="157"/>
      <c r="D208" s="157"/>
      <c r="E208" s="158"/>
      <c r="F208" s="89"/>
    </row>
    <row r="209" spans="1:5" s="80" customFormat="1" ht="18" customHeight="1" thickBot="1">
      <c r="A209" s="156" t="s">
        <v>263</v>
      </c>
      <c r="B209" s="163"/>
      <c r="C209" s="163"/>
      <c r="D209" s="163"/>
      <c r="E209" s="164"/>
    </row>
    <row r="210" spans="1:5" s="80" customFormat="1" ht="15.75" customHeight="1">
      <c r="A210" s="290" t="s">
        <v>86</v>
      </c>
      <c r="B210" s="165" t="s">
        <v>93</v>
      </c>
      <c r="C210" s="165" t="s">
        <v>18</v>
      </c>
      <c r="D210" s="165" t="s">
        <v>4</v>
      </c>
      <c r="E210" s="151" t="s">
        <v>19</v>
      </c>
    </row>
    <row r="211" spans="1:5" s="80" customFormat="1" ht="15.75" customHeight="1" thickBot="1">
      <c r="A211" s="291"/>
      <c r="B211" s="166" t="s">
        <v>20</v>
      </c>
      <c r="C211" s="166" t="s">
        <v>20</v>
      </c>
      <c r="D211" s="166" t="s">
        <v>21</v>
      </c>
      <c r="E211" s="167"/>
    </row>
    <row r="212" spans="1:5" s="80" customFormat="1" ht="15.75" customHeight="1" thickBot="1">
      <c r="A212" s="144" t="s">
        <v>99</v>
      </c>
      <c r="B212" s="168"/>
      <c r="C212" s="168"/>
      <c r="D212" s="168"/>
      <c r="E212" s="169"/>
    </row>
    <row r="213" spans="1:8" s="134" customFormat="1" ht="15.75" customHeight="1" thickBot="1">
      <c r="A213" s="170" t="s">
        <v>57</v>
      </c>
      <c r="B213" s="171">
        <f>SUM(B214:B217)</f>
        <v>233000</v>
      </c>
      <c r="C213" s="171">
        <f>SUM(C214:C217)</f>
        <v>305000</v>
      </c>
      <c r="D213" s="171">
        <f>SUM(D214:D217)</f>
        <v>145245.2</v>
      </c>
      <c r="E213" s="172">
        <f aca="true" t="shared" si="2" ref="E213:E330">SUM(D213/C213*100)</f>
        <v>47.62137704918033</v>
      </c>
      <c r="F213" s="137">
        <f>SUM(B213)</f>
        <v>233000</v>
      </c>
      <c r="G213" s="137">
        <f>SUM(C213)</f>
        <v>305000</v>
      </c>
      <c r="H213" s="137">
        <f>SUM(D213)</f>
        <v>145245.2</v>
      </c>
    </row>
    <row r="214" spans="1:5" s="123" customFormat="1" ht="15.75" customHeight="1">
      <c r="A214" s="125" t="s">
        <v>264</v>
      </c>
      <c r="B214" s="126">
        <v>183000</v>
      </c>
      <c r="C214" s="126">
        <v>183000</v>
      </c>
      <c r="D214" s="126">
        <v>108170</v>
      </c>
      <c r="E214" s="127"/>
    </row>
    <row r="215" spans="1:5" s="123" customFormat="1" ht="15.75" customHeight="1">
      <c r="A215" s="130" t="s">
        <v>265</v>
      </c>
      <c r="B215" s="102">
        <v>50000</v>
      </c>
      <c r="C215" s="102">
        <v>50000</v>
      </c>
      <c r="D215" s="102">
        <v>30723.6</v>
      </c>
      <c r="E215" s="127"/>
    </row>
    <row r="216" spans="1:5" s="123" customFormat="1" ht="15.75" customHeight="1">
      <c r="A216" s="130" t="s">
        <v>266</v>
      </c>
      <c r="B216" s="102">
        <v>0</v>
      </c>
      <c r="C216" s="102">
        <v>0</v>
      </c>
      <c r="D216" s="102">
        <v>6351.6</v>
      </c>
      <c r="E216" s="127"/>
    </row>
    <row r="217" spans="1:5" s="123" customFormat="1" ht="15.75" customHeight="1" thickBot="1">
      <c r="A217" s="173" t="s">
        <v>267</v>
      </c>
      <c r="B217" s="174">
        <v>0</v>
      </c>
      <c r="C217" s="174">
        <v>72000</v>
      </c>
      <c r="D217" s="174">
        <v>0</v>
      </c>
      <c r="E217" s="175"/>
    </row>
    <row r="218" spans="1:8" s="134" customFormat="1" ht="15.75" customHeight="1" thickBot="1" thickTop="1">
      <c r="A218" s="176" t="s">
        <v>58</v>
      </c>
      <c r="B218" s="177">
        <f>SUM(B219:B220)</f>
        <v>10000</v>
      </c>
      <c r="C218" s="177">
        <f>SUM(C219:C220)</f>
        <v>64450</v>
      </c>
      <c r="D218" s="177">
        <f>SUM(D219:D220)</f>
        <v>54450</v>
      </c>
      <c r="E218" s="178">
        <f t="shared" si="2"/>
        <v>84.48409619860357</v>
      </c>
      <c r="F218" s="137">
        <f>SUM(B218)</f>
        <v>10000</v>
      </c>
      <c r="G218" s="137">
        <f>SUM(C218)</f>
        <v>64450</v>
      </c>
      <c r="H218" s="137">
        <f>SUM(D218)</f>
        <v>54450</v>
      </c>
    </row>
    <row r="219" spans="1:5" s="123" customFormat="1" ht="15.75" customHeight="1">
      <c r="A219" s="125" t="s">
        <v>268</v>
      </c>
      <c r="B219" s="126">
        <v>0</v>
      </c>
      <c r="C219" s="126">
        <v>54450</v>
      </c>
      <c r="D219" s="126">
        <v>54450</v>
      </c>
      <c r="E219" s="127"/>
    </row>
    <row r="220" spans="1:5" s="123" customFormat="1" ht="15.75" customHeight="1" thickBot="1">
      <c r="A220" s="173" t="s">
        <v>269</v>
      </c>
      <c r="B220" s="174">
        <v>10000</v>
      </c>
      <c r="C220" s="174">
        <v>10000</v>
      </c>
      <c r="D220" s="174">
        <v>0</v>
      </c>
      <c r="E220" s="175"/>
    </row>
    <row r="221" spans="1:8" s="134" customFormat="1" ht="15.75" customHeight="1" thickBot="1" thickTop="1">
      <c r="A221" s="179" t="s">
        <v>95</v>
      </c>
      <c r="B221" s="180">
        <f>SUM(B222:B224)</f>
        <v>47000</v>
      </c>
      <c r="C221" s="180">
        <f>SUM(C222:C224)</f>
        <v>1678825</v>
      </c>
      <c r="D221" s="180">
        <f>SUM(D222:D224)</f>
        <v>1678325</v>
      </c>
      <c r="E221" s="155">
        <f t="shared" si="2"/>
        <v>99.97021726505146</v>
      </c>
      <c r="F221" s="137">
        <f>SUM(B221)</f>
        <v>47000</v>
      </c>
      <c r="G221" s="137">
        <f>SUM(C221)</f>
        <v>1678825</v>
      </c>
      <c r="H221" s="137">
        <f>SUM(D221)</f>
        <v>1678325</v>
      </c>
    </row>
    <row r="222" spans="1:5" s="123" customFormat="1" ht="15.75" customHeight="1">
      <c r="A222" s="125" t="s">
        <v>270</v>
      </c>
      <c r="B222" s="126">
        <v>7000</v>
      </c>
      <c r="C222" s="126">
        <v>7000</v>
      </c>
      <c r="D222" s="126">
        <v>6500</v>
      </c>
      <c r="E222" s="127"/>
    </row>
    <row r="223" spans="1:5" s="123" customFormat="1" ht="15.75" customHeight="1">
      <c r="A223" s="130" t="s">
        <v>271</v>
      </c>
      <c r="B223" s="102">
        <v>0</v>
      </c>
      <c r="C223" s="102">
        <v>1631825</v>
      </c>
      <c r="D223" s="102">
        <v>1631825</v>
      </c>
      <c r="E223" s="127"/>
    </row>
    <row r="224" spans="1:5" s="123" customFormat="1" ht="15.75" customHeight="1" thickBot="1">
      <c r="A224" s="173" t="s">
        <v>272</v>
      </c>
      <c r="B224" s="174">
        <v>40000</v>
      </c>
      <c r="C224" s="174">
        <v>40000</v>
      </c>
      <c r="D224" s="174">
        <v>40000</v>
      </c>
      <c r="E224" s="175"/>
    </row>
    <row r="225" spans="1:8" s="134" customFormat="1" ht="15.75" customHeight="1" thickBot="1" thickTop="1">
      <c r="A225" s="176" t="s">
        <v>273</v>
      </c>
      <c r="B225" s="177">
        <f>SUM(B226)</f>
        <v>10000</v>
      </c>
      <c r="C225" s="177">
        <f>SUM(C226)</f>
        <v>15500</v>
      </c>
      <c r="D225" s="177">
        <f>SUM(D226)</f>
        <v>10000</v>
      </c>
      <c r="E225" s="178">
        <f t="shared" si="2"/>
        <v>64.51612903225806</v>
      </c>
      <c r="F225" s="137">
        <f>SUM(B225)</f>
        <v>10000</v>
      </c>
      <c r="G225" s="137">
        <f>SUM(C225)</f>
        <v>15500</v>
      </c>
      <c r="H225" s="137">
        <f>SUM(D225)</f>
        <v>10000</v>
      </c>
    </row>
    <row r="226" spans="1:5" s="123" customFormat="1" ht="15.75" customHeight="1" thickBot="1">
      <c r="A226" s="185" t="s">
        <v>274</v>
      </c>
      <c r="B226" s="186">
        <v>10000</v>
      </c>
      <c r="C226" s="186">
        <v>15500</v>
      </c>
      <c r="D226" s="186">
        <v>10000</v>
      </c>
      <c r="E226" s="187"/>
    </row>
    <row r="227" spans="1:8" s="80" customFormat="1" ht="15.75" customHeight="1" thickBot="1" thickTop="1">
      <c r="A227" s="176" t="s">
        <v>275</v>
      </c>
      <c r="B227" s="177">
        <f>SUM(B228:B229)</f>
        <v>802000</v>
      </c>
      <c r="C227" s="177">
        <f>SUM(C228:C229)</f>
        <v>917271</v>
      </c>
      <c r="D227" s="177">
        <f>SUM(D228:D229)</f>
        <v>908062.1</v>
      </c>
      <c r="E227" s="178">
        <f t="shared" si="2"/>
        <v>98.9960546010939</v>
      </c>
      <c r="F227" s="137">
        <f>SUM(B227)</f>
        <v>802000</v>
      </c>
      <c r="G227" s="137">
        <f>SUM(C227)</f>
        <v>917271</v>
      </c>
      <c r="H227" s="137">
        <f>SUM(D227)</f>
        <v>908062.1</v>
      </c>
    </row>
    <row r="228" spans="1:5" s="123" customFormat="1" ht="15.75" customHeight="1">
      <c r="A228" s="125" t="s">
        <v>276</v>
      </c>
      <c r="B228" s="126">
        <v>602000</v>
      </c>
      <c r="C228" s="126">
        <v>672571</v>
      </c>
      <c r="D228" s="126">
        <v>684037</v>
      </c>
      <c r="E228" s="127"/>
    </row>
    <row r="229" spans="1:7" s="123" customFormat="1" ht="15.75" customHeight="1" thickBot="1">
      <c r="A229" s="173" t="s">
        <v>277</v>
      </c>
      <c r="B229" s="174">
        <v>200000</v>
      </c>
      <c r="C229" s="174">
        <v>244700</v>
      </c>
      <c r="D229" s="174">
        <v>224025.1</v>
      </c>
      <c r="E229" s="175"/>
      <c r="G229" s="137"/>
    </row>
    <row r="230" spans="1:8" s="80" customFormat="1" ht="15.75" customHeight="1" thickBot="1" thickTop="1">
      <c r="A230" s="176" t="s">
        <v>131</v>
      </c>
      <c r="B230" s="177">
        <f>SUM(B231:B233)</f>
        <v>730000</v>
      </c>
      <c r="C230" s="177">
        <f>SUM(C231:C233)</f>
        <v>730000</v>
      </c>
      <c r="D230" s="177">
        <f>SUM(D231:D233)</f>
        <v>108431</v>
      </c>
      <c r="E230" s="178">
        <f t="shared" si="2"/>
        <v>14.853561643835617</v>
      </c>
      <c r="F230" s="137">
        <f>SUM(B230)</f>
        <v>730000</v>
      </c>
      <c r="G230" s="137">
        <f>SUM(C230)</f>
        <v>730000</v>
      </c>
      <c r="H230" s="137">
        <f>SUM(D230)</f>
        <v>108431</v>
      </c>
    </row>
    <row r="231" spans="1:5" s="80" customFormat="1" ht="15.75" customHeight="1">
      <c r="A231" s="16" t="s">
        <v>278</v>
      </c>
      <c r="B231" s="17">
        <v>580000</v>
      </c>
      <c r="C231" s="17">
        <v>580000</v>
      </c>
      <c r="D231" s="17">
        <v>0</v>
      </c>
      <c r="E231" s="23"/>
    </row>
    <row r="232" spans="1:5" s="80" customFormat="1" ht="15.75" customHeight="1">
      <c r="A232" s="16" t="s">
        <v>279</v>
      </c>
      <c r="B232" s="17">
        <v>150000</v>
      </c>
      <c r="C232" s="17">
        <v>150000</v>
      </c>
      <c r="D232" s="17">
        <v>91331</v>
      </c>
      <c r="E232" s="23"/>
    </row>
    <row r="233" spans="1:5" s="80" customFormat="1" ht="15.75" customHeight="1" thickBot="1">
      <c r="A233" s="181" t="s">
        <v>280</v>
      </c>
      <c r="B233" s="182">
        <v>0</v>
      </c>
      <c r="C233" s="182">
        <v>0</v>
      </c>
      <c r="D233" s="182">
        <v>17100</v>
      </c>
      <c r="E233" s="183"/>
    </row>
    <row r="234" spans="1:8" s="134" customFormat="1" ht="15.75" customHeight="1" thickBot="1" thickTop="1">
      <c r="A234" s="233" t="s">
        <v>59</v>
      </c>
      <c r="B234" s="234">
        <f>SUM(B235:B252)</f>
        <v>3752300</v>
      </c>
      <c r="C234" s="234">
        <f>SUM(C235:C252)</f>
        <v>11115000</v>
      </c>
      <c r="D234" s="234">
        <f>SUM(D235:D252)</f>
        <v>10493775.129999999</v>
      </c>
      <c r="E234" s="155">
        <f t="shared" si="2"/>
        <v>94.4109323436797</v>
      </c>
      <c r="F234" s="137">
        <f>SUM(B234)</f>
        <v>3752300</v>
      </c>
      <c r="G234" s="137">
        <f>SUM(C234)</f>
        <v>11115000</v>
      </c>
      <c r="H234" s="137">
        <f>SUM(D234)</f>
        <v>10493775.129999999</v>
      </c>
    </row>
    <row r="235" spans="1:5" s="80" customFormat="1" ht="15.75" customHeight="1">
      <c r="A235" s="190" t="s">
        <v>281</v>
      </c>
      <c r="B235" s="191">
        <v>91000</v>
      </c>
      <c r="C235" s="191">
        <v>91000</v>
      </c>
      <c r="D235" s="191">
        <v>25042.78</v>
      </c>
      <c r="E235" s="127">
        <f t="shared" si="2"/>
        <v>27.519538461538463</v>
      </c>
    </row>
    <row r="236" spans="1:5" s="80" customFormat="1" ht="15.75" customHeight="1">
      <c r="A236" s="192" t="s">
        <v>282</v>
      </c>
      <c r="B236" s="193">
        <v>1300</v>
      </c>
      <c r="C236" s="193">
        <v>1300</v>
      </c>
      <c r="D236" s="193">
        <v>1300</v>
      </c>
      <c r="E236" s="127">
        <f t="shared" si="2"/>
        <v>100</v>
      </c>
    </row>
    <row r="237" spans="1:5" s="80" customFormat="1" ht="15.75" customHeight="1">
      <c r="A237" s="192" t="s">
        <v>283</v>
      </c>
      <c r="B237" s="193">
        <v>0</v>
      </c>
      <c r="C237" s="193">
        <v>2742300</v>
      </c>
      <c r="D237" s="193">
        <v>3333478.37</v>
      </c>
      <c r="E237" s="127">
        <f t="shared" si="2"/>
        <v>121.55775699230573</v>
      </c>
    </row>
    <row r="238" spans="1:5" s="80" customFormat="1" ht="15.75" customHeight="1">
      <c r="A238" s="192" t="s">
        <v>284</v>
      </c>
      <c r="B238" s="193">
        <v>0</v>
      </c>
      <c r="C238" s="193">
        <v>978900</v>
      </c>
      <c r="D238" s="193">
        <v>0</v>
      </c>
      <c r="E238" s="127">
        <f t="shared" si="2"/>
        <v>0</v>
      </c>
    </row>
    <row r="239" spans="1:5" s="80" customFormat="1" ht="15.75" customHeight="1">
      <c r="A239" s="192" t="s">
        <v>285</v>
      </c>
      <c r="B239" s="193">
        <v>0</v>
      </c>
      <c r="C239" s="193">
        <v>20000</v>
      </c>
      <c r="D239" s="193">
        <v>0</v>
      </c>
      <c r="E239" s="127">
        <f t="shared" si="2"/>
        <v>0</v>
      </c>
    </row>
    <row r="240" spans="1:5" s="80" customFormat="1" ht="15.75" customHeight="1">
      <c r="A240" s="192" t="s">
        <v>286</v>
      </c>
      <c r="B240" s="193">
        <v>0</v>
      </c>
      <c r="C240" s="193">
        <v>157000</v>
      </c>
      <c r="D240" s="193">
        <v>156243</v>
      </c>
      <c r="E240" s="127">
        <f t="shared" si="2"/>
        <v>99.51783439490445</v>
      </c>
    </row>
    <row r="241" spans="1:5" s="80" customFormat="1" ht="15.75" customHeight="1">
      <c r="A241" s="192" t="s">
        <v>287</v>
      </c>
      <c r="B241" s="193">
        <v>0</v>
      </c>
      <c r="C241" s="193">
        <v>3200000</v>
      </c>
      <c r="D241" s="193">
        <v>3033489.58</v>
      </c>
      <c r="E241" s="127">
        <f t="shared" si="2"/>
        <v>94.79654937500001</v>
      </c>
    </row>
    <row r="242" spans="1:5" s="80" customFormat="1" ht="15.75" customHeight="1">
      <c r="A242" s="192" t="s">
        <v>538</v>
      </c>
      <c r="B242" s="193">
        <v>0</v>
      </c>
      <c r="C242" s="193">
        <v>126000</v>
      </c>
      <c r="D242" s="193">
        <v>126000</v>
      </c>
      <c r="E242" s="127">
        <f t="shared" si="2"/>
        <v>100</v>
      </c>
    </row>
    <row r="243" spans="1:5" s="80" customFormat="1" ht="15.75" customHeight="1">
      <c r="A243" s="192" t="s">
        <v>539</v>
      </c>
      <c r="B243" s="193">
        <v>0</v>
      </c>
      <c r="C243" s="193">
        <v>0</v>
      </c>
      <c r="D243" s="193">
        <v>4000</v>
      </c>
      <c r="E243" s="127" t="s">
        <v>94</v>
      </c>
    </row>
    <row r="244" spans="1:5" s="80" customFormat="1" ht="15.75" customHeight="1">
      <c r="A244" s="192" t="s">
        <v>540</v>
      </c>
      <c r="B244" s="193">
        <v>0</v>
      </c>
      <c r="C244" s="193">
        <v>388000</v>
      </c>
      <c r="D244" s="193">
        <v>387427</v>
      </c>
      <c r="E244" s="127">
        <f t="shared" si="2"/>
        <v>99.85231958762887</v>
      </c>
    </row>
    <row r="245" spans="1:5" s="80" customFormat="1" ht="15.75" customHeight="1">
      <c r="A245" s="192" t="s">
        <v>541</v>
      </c>
      <c r="B245" s="193">
        <v>0</v>
      </c>
      <c r="C245" s="193">
        <v>195500</v>
      </c>
      <c r="D245" s="193">
        <v>213732</v>
      </c>
      <c r="E245" s="127">
        <f t="shared" si="2"/>
        <v>109.32583120204605</v>
      </c>
    </row>
    <row r="246" spans="1:5" s="80" customFormat="1" ht="15.75" customHeight="1">
      <c r="A246" s="192" t="s">
        <v>542</v>
      </c>
      <c r="B246" s="193">
        <v>0</v>
      </c>
      <c r="C246" s="193">
        <v>77000</v>
      </c>
      <c r="D246" s="193">
        <v>76704</v>
      </c>
      <c r="E246" s="127">
        <f t="shared" si="2"/>
        <v>99.61558441558441</v>
      </c>
    </row>
    <row r="247" spans="1:5" s="80" customFormat="1" ht="15.75" customHeight="1">
      <c r="A247" s="192" t="s">
        <v>543</v>
      </c>
      <c r="B247" s="193">
        <v>0</v>
      </c>
      <c r="C247" s="193">
        <v>58000</v>
      </c>
      <c r="D247" s="193">
        <v>57600</v>
      </c>
      <c r="E247" s="127">
        <f t="shared" si="2"/>
        <v>99.3103448275862</v>
      </c>
    </row>
    <row r="248" spans="1:5" s="80" customFormat="1" ht="15.75" customHeight="1">
      <c r="A248" s="192" t="s">
        <v>288</v>
      </c>
      <c r="B248" s="193">
        <v>3660000</v>
      </c>
      <c r="C248" s="193">
        <v>3080000</v>
      </c>
      <c r="D248" s="193">
        <v>2881555.2</v>
      </c>
      <c r="E248" s="127">
        <f t="shared" si="2"/>
        <v>93.55698701298701</v>
      </c>
    </row>
    <row r="249" spans="1:5" s="80" customFormat="1" ht="15.75" customHeight="1">
      <c r="A249" s="192" t="s">
        <v>289</v>
      </c>
      <c r="B249" s="193">
        <v>0</v>
      </c>
      <c r="C249" s="193">
        <v>0</v>
      </c>
      <c r="D249" s="193">
        <v>33724.8</v>
      </c>
      <c r="E249" s="127" t="s">
        <v>94</v>
      </c>
    </row>
    <row r="250" spans="1:5" s="80" customFormat="1" ht="15.75" customHeight="1">
      <c r="A250" s="192" t="s">
        <v>290</v>
      </c>
      <c r="B250" s="193">
        <v>0</v>
      </c>
      <c r="C250" s="193">
        <v>0</v>
      </c>
      <c r="D250" s="193">
        <v>57933.6</v>
      </c>
      <c r="E250" s="127" t="s">
        <v>94</v>
      </c>
    </row>
    <row r="251" spans="1:5" s="80" customFormat="1" ht="15.75" customHeight="1">
      <c r="A251" s="192" t="s">
        <v>291</v>
      </c>
      <c r="B251" s="193">
        <v>0</v>
      </c>
      <c r="C251" s="193">
        <v>0</v>
      </c>
      <c r="D251" s="193">
        <v>70701.6</v>
      </c>
      <c r="E251" s="127" t="s">
        <v>94</v>
      </c>
    </row>
    <row r="252" spans="1:5" s="80" customFormat="1" ht="15.75" customHeight="1" thickBot="1">
      <c r="A252" s="235" t="s">
        <v>292</v>
      </c>
      <c r="B252" s="236">
        <v>0</v>
      </c>
      <c r="C252" s="236">
        <v>0</v>
      </c>
      <c r="D252" s="236">
        <v>34843.2</v>
      </c>
      <c r="E252" s="175" t="s">
        <v>94</v>
      </c>
    </row>
    <row r="253" spans="1:8" s="80" customFormat="1" ht="15.75" customHeight="1" thickBot="1" thickTop="1">
      <c r="A253" s="233" t="s">
        <v>118</v>
      </c>
      <c r="B253" s="234">
        <v>1295000</v>
      </c>
      <c r="C253" s="234">
        <v>1295000</v>
      </c>
      <c r="D253" s="234">
        <v>1197794.32</v>
      </c>
      <c r="E253" s="178">
        <f t="shared" si="2"/>
        <v>92.49376988416988</v>
      </c>
      <c r="F253" s="137">
        <f aca="true" t="shared" si="3" ref="F253:H255">SUM(B253)</f>
        <v>1295000</v>
      </c>
      <c r="G253" s="137">
        <f t="shared" si="3"/>
        <v>1295000</v>
      </c>
      <c r="H253" s="137">
        <f t="shared" si="3"/>
        <v>1197794.32</v>
      </c>
    </row>
    <row r="254" spans="1:8" s="80" customFormat="1" ht="15.75" customHeight="1" thickBot="1">
      <c r="A254" s="188" t="s">
        <v>60</v>
      </c>
      <c r="B254" s="189">
        <v>96000</v>
      </c>
      <c r="C254" s="189">
        <f>SUM(B254:B254)</f>
        <v>96000</v>
      </c>
      <c r="D254" s="189">
        <v>83666.2</v>
      </c>
      <c r="E254" s="172">
        <f t="shared" si="2"/>
        <v>87.15229166666666</v>
      </c>
      <c r="F254" s="137">
        <f t="shared" si="3"/>
        <v>96000</v>
      </c>
      <c r="G254" s="137">
        <f t="shared" si="3"/>
        <v>96000</v>
      </c>
      <c r="H254" s="137">
        <f t="shared" si="3"/>
        <v>83666.2</v>
      </c>
    </row>
    <row r="255" spans="1:8" s="80" customFormat="1" ht="15.75" customHeight="1" thickBot="1">
      <c r="A255" s="188" t="s">
        <v>121</v>
      </c>
      <c r="B255" s="189">
        <f>SUM(B256)</f>
        <v>257700</v>
      </c>
      <c r="C255" s="189">
        <f>SUM(C256)</f>
        <v>571700</v>
      </c>
      <c r="D255" s="189">
        <f>SUM(D256)</f>
        <v>400385</v>
      </c>
      <c r="E255" s="172">
        <f t="shared" si="2"/>
        <v>70.03410879832079</v>
      </c>
      <c r="F255" s="137">
        <f t="shared" si="3"/>
        <v>257700</v>
      </c>
      <c r="G255" s="137">
        <f t="shared" si="3"/>
        <v>571700</v>
      </c>
      <c r="H255" s="137">
        <f t="shared" si="3"/>
        <v>400385</v>
      </c>
    </row>
    <row r="256" spans="1:5" s="80" customFormat="1" ht="15.75" customHeight="1" thickBot="1">
      <c r="A256" s="244" t="s">
        <v>293</v>
      </c>
      <c r="B256" s="245">
        <v>257700</v>
      </c>
      <c r="C256" s="245">
        <v>571700</v>
      </c>
      <c r="D256" s="245">
        <v>400385</v>
      </c>
      <c r="E256" s="256">
        <f t="shared" si="2"/>
        <v>70.03410879832079</v>
      </c>
    </row>
    <row r="257" spans="1:8" s="255" customFormat="1" ht="15.75" customHeight="1" thickBot="1" thickTop="1">
      <c r="A257" s="276" t="s">
        <v>665</v>
      </c>
      <c r="B257" s="257">
        <f>SUM(B258)</f>
        <v>0</v>
      </c>
      <c r="C257" s="257">
        <f>SUM(C258)</f>
        <v>6000</v>
      </c>
      <c r="D257" s="240">
        <f>SUM(D258)</f>
        <v>6000</v>
      </c>
      <c r="E257" s="178">
        <f t="shared" si="2"/>
        <v>100</v>
      </c>
      <c r="F257" s="254">
        <f>SUM(B257)</f>
        <v>0</v>
      </c>
      <c r="G257" s="254">
        <f>SUM(C257)</f>
        <v>6000</v>
      </c>
      <c r="H257" s="137">
        <f>SUM(D257)</f>
        <v>6000</v>
      </c>
    </row>
    <row r="258" spans="1:5" s="80" customFormat="1" ht="15.75" customHeight="1" thickBot="1">
      <c r="A258" s="196" t="s">
        <v>666</v>
      </c>
      <c r="B258" s="197">
        <v>0</v>
      </c>
      <c r="C258" s="197">
        <v>6000</v>
      </c>
      <c r="D258" s="197">
        <v>6000</v>
      </c>
      <c r="E258" s="187">
        <f t="shared" si="2"/>
        <v>100</v>
      </c>
    </row>
    <row r="259" spans="1:8" s="80" customFormat="1" ht="15.75" customHeight="1" thickBot="1" thickTop="1">
      <c r="A259" s="239" t="s">
        <v>61</v>
      </c>
      <c r="B259" s="240">
        <f>SUM(B260:B274)</f>
        <v>1210000</v>
      </c>
      <c r="C259" s="240">
        <f>SUM(C260:C274)</f>
        <v>10083500</v>
      </c>
      <c r="D259" s="240">
        <f>SUM(D260:D274)</f>
        <v>6702145.28</v>
      </c>
      <c r="E259" s="178">
        <f t="shared" si="2"/>
        <v>66.46645787672931</v>
      </c>
      <c r="F259" s="137">
        <f>SUM(B259)</f>
        <v>1210000</v>
      </c>
      <c r="G259" s="137">
        <f>SUM(C259)</f>
        <v>10083500</v>
      </c>
      <c r="H259" s="137">
        <f>SUM(D259)</f>
        <v>6702145.28</v>
      </c>
    </row>
    <row r="260" spans="1:5" s="80" customFormat="1" ht="15.75" customHeight="1">
      <c r="A260" s="190" t="s">
        <v>294</v>
      </c>
      <c r="B260" s="191">
        <v>10000</v>
      </c>
      <c r="C260" s="191">
        <v>10000</v>
      </c>
      <c r="D260" s="191">
        <v>1273.12</v>
      </c>
      <c r="E260" s="127">
        <f t="shared" si="2"/>
        <v>12.731199999999998</v>
      </c>
    </row>
    <row r="261" spans="1:5" s="80" customFormat="1" ht="15.75" customHeight="1">
      <c r="A261" s="192" t="s">
        <v>295</v>
      </c>
      <c r="B261" s="193">
        <v>1182300</v>
      </c>
      <c r="C261" s="193">
        <v>1182300</v>
      </c>
      <c r="D261" s="193">
        <v>1182300</v>
      </c>
      <c r="E261" s="127">
        <f t="shared" si="2"/>
        <v>100</v>
      </c>
    </row>
    <row r="262" spans="1:7" s="80" customFormat="1" ht="15.75" customHeight="1">
      <c r="A262" s="192" t="s">
        <v>296</v>
      </c>
      <c r="B262" s="193">
        <v>17700</v>
      </c>
      <c r="C262" s="193">
        <v>17700</v>
      </c>
      <c r="D262" s="193">
        <v>0</v>
      </c>
      <c r="E262" s="127">
        <f t="shared" si="2"/>
        <v>0</v>
      </c>
      <c r="G262" s="80" t="s">
        <v>111</v>
      </c>
    </row>
    <row r="263" spans="1:5" s="80" customFormat="1" ht="15.75" customHeight="1">
      <c r="A263" s="192" t="s">
        <v>297</v>
      </c>
      <c r="B263" s="193">
        <v>0</v>
      </c>
      <c r="C263" s="193">
        <v>1253510</v>
      </c>
      <c r="D263" s="193">
        <v>1253510</v>
      </c>
      <c r="E263" s="127">
        <f t="shared" si="2"/>
        <v>100</v>
      </c>
    </row>
    <row r="264" spans="1:5" s="80" customFormat="1" ht="15.75" customHeight="1">
      <c r="A264" s="192" t="s">
        <v>298</v>
      </c>
      <c r="B264" s="193">
        <v>0</v>
      </c>
      <c r="C264" s="193">
        <v>794562</v>
      </c>
      <c r="D264" s="193">
        <v>794562</v>
      </c>
      <c r="E264" s="127">
        <f t="shared" si="2"/>
        <v>100</v>
      </c>
    </row>
    <row r="265" spans="1:5" s="80" customFormat="1" ht="15.75" customHeight="1">
      <c r="A265" s="192" t="s">
        <v>299</v>
      </c>
      <c r="B265" s="193">
        <v>0</v>
      </c>
      <c r="C265" s="193">
        <v>580000</v>
      </c>
      <c r="D265" s="193">
        <v>580000</v>
      </c>
      <c r="E265" s="127">
        <f t="shared" si="2"/>
        <v>100</v>
      </c>
    </row>
    <row r="266" spans="1:5" s="80" customFormat="1" ht="15.75" customHeight="1">
      <c r="A266" s="192" t="s">
        <v>300</v>
      </c>
      <c r="B266" s="193">
        <v>0</v>
      </c>
      <c r="C266" s="193">
        <v>148761</v>
      </c>
      <c r="D266" s="193">
        <v>148761</v>
      </c>
      <c r="E266" s="127">
        <f t="shared" si="2"/>
        <v>100</v>
      </c>
    </row>
    <row r="267" spans="1:6" s="80" customFormat="1" ht="15.75" customHeight="1">
      <c r="A267" s="192" t="s">
        <v>301</v>
      </c>
      <c r="B267" s="193">
        <v>0</v>
      </c>
      <c r="C267" s="193">
        <v>39000</v>
      </c>
      <c r="D267" s="193">
        <v>39000</v>
      </c>
      <c r="E267" s="127">
        <f t="shared" si="2"/>
        <v>100</v>
      </c>
      <c r="F267" s="82"/>
    </row>
    <row r="268" spans="1:5" s="80" customFormat="1" ht="15.75" customHeight="1">
      <c r="A268" s="192" t="s">
        <v>302</v>
      </c>
      <c r="B268" s="193">
        <v>0</v>
      </c>
      <c r="C268" s="193">
        <v>2385541</v>
      </c>
      <c r="D268" s="193">
        <v>2385541</v>
      </c>
      <c r="E268" s="127">
        <f t="shared" si="2"/>
        <v>100</v>
      </c>
    </row>
    <row r="269" spans="1:5" s="80" customFormat="1" ht="15.75" customHeight="1">
      <c r="A269" s="192" t="s">
        <v>544</v>
      </c>
      <c r="B269" s="193">
        <v>0</v>
      </c>
      <c r="C269" s="193">
        <v>3334626</v>
      </c>
      <c r="D269" s="193">
        <v>0</v>
      </c>
      <c r="E269" s="127">
        <f t="shared" si="2"/>
        <v>0</v>
      </c>
    </row>
    <row r="270" spans="1:5" s="80" customFormat="1" ht="15.75" customHeight="1">
      <c r="A270" s="192" t="s">
        <v>545</v>
      </c>
      <c r="B270" s="193">
        <v>0</v>
      </c>
      <c r="C270" s="193">
        <v>83000</v>
      </c>
      <c r="D270" s="193">
        <v>83172</v>
      </c>
      <c r="E270" s="127">
        <f t="shared" si="2"/>
        <v>100.20722891566265</v>
      </c>
    </row>
    <row r="271" spans="1:5" s="80" customFormat="1" ht="15.75" customHeight="1">
      <c r="A271" s="192" t="s">
        <v>546</v>
      </c>
      <c r="B271" s="193">
        <v>0</v>
      </c>
      <c r="C271" s="193">
        <v>9000</v>
      </c>
      <c r="D271" s="193">
        <v>0</v>
      </c>
      <c r="E271" s="127">
        <f t="shared" si="2"/>
        <v>0</v>
      </c>
    </row>
    <row r="272" spans="1:5" s="80" customFormat="1" ht="15.75" customHeight="1">
      <c r="A272" s="192" t="s">
        <v>303</v>
      </c>
      <c r="B272" s="193">
        <v>0</v>
      </c>
      <c r="C272" s="193">
        <v>180000</v>
      </c>
      <c r="D272" s="193">
        <v>168132.16</v>
      </c>
      <c r="E272" s="127">
        <f t="shared" si="2"/>
        <v>93.40675555555555</v>
      </c>
    </row>
    <row r="273" spans="1:5" s="80" customFormat="1" ht="15.75" customHeight="1">
      <c r="A273" s="194" t="s">
        <v>547</v>
      </c>
      <c r="B273" s="195">
        <v>0</v>
      </c>
      <c r="C273" s="195">
        <v>26500</v>
      </c>
      <c r="D273" s="195">
        <v>26294</v>
      </c>
      <c r="E273" s="127">
        <f t="shared" si="2"/>
        <v>99.22264150943396</v>
      </c>
    </row>
    <row r="274" spans="1:5" s="80" customFormat="1" ht="15.75" customHeight="1" thickBot="1">
      <c r="A274" s="235" t="s">
        <v>304</v>
      </c>
      <c r="B274" s="236">
        <v>0</v>
      </c>
      <c r="C274" s="236">
        <v>39000</v>
      </c>
      <c r="D274" s="236">
        <v>39600</v>
      </c>
      <c r="E274" s="175">
        <f t="shared" si="2"/>
        <v>101.53846153846153</v>
      </c>
    </row>
    <row r="275" spans="1:8" s="134" customFormat="1" ht="15.75" customHeight="1" thickBot="1" thickTop="1">
      <c r="A275" s="233" t="s">
        <v>96</v>
      </c>
      <c r="B275" s="234">
        <f>SUM(B276:B295)</f>
        <v>5388000</v>
      </c>
      <c r="C275" s="234">
        <f>SUM(C276:C295)</f>
        <v>55200300</v>
      </c>
      <c r="D275" s="234">
        <f>SUM(D276:D295)</f>
        <v>54653187.48</v>
      </c>
      <c r="E275" s="155">
        <f t="shared" si="2"/>
        <v>99.00885951706783</v>
      </c>
      <c r="F275" s="137">
        <f>SUM(B275)</f>
        <v>5388000</v>
      </c>
      <c r="G275" s="137">
        <f>SUM(C275)</f>
        <v>55200300</v>
      </c>
      <c r="H275" s="137">
        <f>SUM(D275)</f>
        <v>54653187.48</v>
      </c>
    </row>
    <row r="276" spans="1:5" s="80" customFormat="1" ht="15.75" customHeight="1">
      <c r="A276" s="190" t="s">
        <v>305</v>
      </c>
      <c r="B276" s="191">
        <v>70000</v>
      </c>
      <c r="C276" s="191">
        <v>470000</v>
      </c>
      <c r="D276" s="191">
        <v>481409.48</v>
      </c>
      <c r="E276" s="127">
        <f t="shared" si="2"/>
        <v>102.42754893617021</v>
      </c>
    </row>
    <row r="277" spans="1:5" s="80" customFormat="1" ht="15.75" customHeight="1">
      <c r="A277" s="190" t="s">
        <v>548</v>
      </c>
      <c r="B277" s="191">
        <v>0</v>
      </c>
      <c r="C277" s="191">
        <v>190000</v>
      </c>
      <c r="D277" s="191">
        <v>165955</v>
      </c>
      <c r="E277" s="23">
        <f t="shared" si="2"/>
        <v>87.34473684210526</v>
      </c>
    </row>
    <row r="278" spans="1:5" s="80" customFormat="1" ht="15.75" customHeight="1">
      <c r="A278" s="192" t="s">
        <v>549</v>
      </c>
      <c r="B278" s="193">
        <v>0</v>
      </c>
      <c r="C278" s="193">
        <v>51400</v>
      </c>
      <c r="D278" s="193">
        <v>43000</v>
      </c>
      <c r="E278" s="23">
        <f t="shared" si="2"/>
        <v>83.65758754863813</v>
      </c>
    </row>
    <row r="279" spans="1:5" s="80" customFormat="1" ht="15.75" customHeight="1">
      <c r="A279" s="192" t="s">
        <v>306</v>
      </c>
      <c r="B279" s="193">
        <v>0</v>
      </c>
      <c r="C279" s="193">
        <v>37000</v>
      </c>
      <c r="D279" s="193">
        <v>36700</v>
      </c>
      <c r="E279" s="23">
        <f t="shared" si="2"/>
        <v>99.1891891891892</v>
      </c>
    </row>
    <row r="280" spans="1:5" s="80" customFormat="1" ht="15.75" customHeight="1">
      <c r="A280" s="192" t="s">
        <v>550</v>
      </c>
      <c r="B280" s="193">
        <v>0</v>
      </c>
      <c r="C280" s="193">
        <v>99600</v>
      </c>
      <c r="D280" s="193">
        <v>61200</v>
      </c>
      <c r="E280" s="23">
        <f t="shared" si="2"/>
        <v>61.44578313253012</v>
      </c>
    </row>
    <row r="281" spans="1:5" s="80" customFormat="1" ht="15.75" customHeight="1">
      <c r="A281" s="192" t="s">
        <v>551</v>
      </c>
      <c r="B281" s="193">
        <v>0</v>
      </c>
      <c r="C281" s="193">
        <v>48000</v>
      </c>
      <c r="D281" s="193">
        <v>48000</v>
      </c>
      <c r="E281" s="23">
        <f t="shared" si="2"/>
        <v>100</v>
      </c>
    </row>
    <row r="282" spans="1:5" s="80" customFormat="1" ht="15.75" customHeight="1">
      <c r="A282" s="192" t="s">
        <v>552</v>
      </c>
      <c r="B282" s="193">
        <v>0</v>
      </c>
      <c r="C282" s="193">
        <v>8300</v>
      </c>
      <c r="D282" s="193">
        <v>2970</v>
      </c>
      <c r="E282" s="23">
        <f t="shared" si="2"/>
        <v>35.78313253012048</v>
      </c>
    </row>
    <row r="283" spans="1:5" s="80" customFormat="1" ht="15.75" customHeight="1">
      <c r="A283" s="192" t="s">
        <v>553</v>
      </c>
      <c r="B283" s="193">
        <v>0</v>
      </c>
      <c r="C283" s="193">
        <v>144000</v>
      </c>
      <c r="D283" s="193">
        <v>0</v>
      </c>
      <c r="E283" s="23">
        <f t="shared" si="2"/>
        <v>0</v>
      </c>
    </row>
    <row r="284" spans="1:5" s="80" customFormat="1" ht="15.75" customHeight="1">
      <c r="A284" s="192" t="s">
        <v>307</v>
      </c>
      <c r="B284" s="193">
        <v>5318000</v>
      </c>
      <c r="C284" s="193">
        <v>49576638</v>
      </c>
      <c r="D284" s="193">
        <v>49576638</v>
      </c>
      <c r="E284" s="23">
        <f t="shared" si="2"/>
        <v>100</v>
      </c>
    </row>
    <row r="285" spans="1:6" s="80" customFormat="1" ht="15.75" customHeight="1">
      <c r="A285" s="192" t="s">
        <v>308</v>
      </c>
      <c r="B285" s="193">
        <v>0</v>
      </c>
      <c r="C285" s="193">
        <v>414843</v>
      </c>
      <c r="D285" s="193">
        <v>414843</v>
      </c>
      <c r="E285" s="23">
        <f t="shared" si="2"/>
        <v>100</v>
      </c>
      <c r="F285" s="82"/>
    </row>
    <row r="286" spans="1:5" s="80" customFormat="1" ht="15.75" customHeight="1">
      <c r="A286" s="192" t="s">
        <v>309</v>
      </c>
      <c r="B286" s="193">
        <v>0</v>
      </c>
      <c r="C286" s="193">
        <v>388000</v>
      </c>
      <c r="D286" s="193">
        <v>388000</v>
      </c>
      <c r="E286" s="23">
        <f t="shared" si="2"/>
        <v>100</v>
      </c>
    </row>
    <row r="287" spans="1:5" s="80" customFormat="1" ht="15.75" customHeight="1">
      <c r="A287" s="192" t="s">
        <v>310</v>
      </c>
      <c r="B287" s="193">
        <v>0</v>
      </c>
      <c r="C287" s="193">
        <v>179657</v>
      </c>
      <c r="D287" s="193">
        <v>179657</v>
      </c>
      <c r="E287" s="23">
        <f t="shared" si="2"/>
        <v>100</v>
      </c>
    </row>
    <row r="288" spans="1:5" s="80" customFormat="1" ht="15.75" customHeight="1">
      <c r="A288" s="192" t="s">
        <v>311</v>
      </c>
      <c r="B288" s="193">
        <v>0</v>
      </c>
      <c r="C288" s="193">
        <v>408000</v>
      </c>
      <c r="D288" s="193">
        <v>408000</v>
      </c>
      <c r="E288" s="23">
        <f t="shared" si="2"/>
        <v>100</v>
      </c>
    </row>
    <row r="289" spans="1:5" s="80" customFormat="1" ht="15.75" customHeight="1">
      <c r="A289" s="192" t="s">
        <v>312</v>
      </c>
      <c r="B289" s="193">
        <v>0</v>
      </c>
      <c r="C289" s="193">
        <v>1265000</v>
      </c>
      <c r="D289" s="193">
        <v>1265000</v>
      </c>
      <c r="E289" s="23">
        <f t="shared" si="2"/>
        <v>100</v>
      </c>
    </row>
    <row r="290" spans="1:5" s="80" customFormat="1" ht="15.75" customHeight="1">
      <c r="A290" s="192" t="s">
        <v>313</v>
      </c>
      <c r="B290" s="193">
        <v>0</v>
      </c>
      <c r="C290" s="193">
        <v>78000</v>
      </c>
      <c r="D290" s="193">
        <v>78000</v>
      </c>
      <c r="E290" s="23">
        <f t="shared" si="2"/>
        <v>100</v>
      </c>
    </row>
    <row r="291" spans="1:5" s="80" customFormat="1" ht="15.75" customHeight="1">
      <c r="A291" s="192" t="s">
        <v>544</v>
      </c>
      <c r="B291" s="193">
        <v>0</v>
      </c>
      <c r="C291" s="193">
        <v>71862</v>
      </c>
      <c r="D291" s="193">
        <v>0</v>
      </c>
      <c r="E291" s="23">
        <f t="shared" si="2"/>
        <v>0</v>
      </c>
    </row>
    <row r="292" spans="1:5" s="80" customFormat="1" ht="15.75" customHeight="1">
      <c r="A292" s="192" t="s">
        <v>314</v>
      </c>
      <c r="B292" s="193">
        <v>0</v>
      </c>
      <c r="C292" s="193">
        <v>250000</v>
      </c>
      <c r="D292" s="193">
        <v>49800</v>
      </c>
      <c r="E292" s="23">
        <f t="shared" si="2"/>
        <v>19.919999999999998</v>
      </c>
    </row>
    <row r="293" spans="1:5" s="80" customFormat="1" ht="15.75" customHeight="1">
      <c r="A293" s="192" t="s">
        <v>554</v>
      </c>
      <c r="B293" s="193">
        <v>0</v>
      </c>
      <c r="C293" s="193">
        <v>70000</v>
      </c>
      <c r="D293" s="193">
        <v>69840</v>
      </c>
      <c r="E293" s="23">
        <f t="shared" si="2"/>
        <v>99.77142857142857</v>
      </c>
    </row>
    <row r="294" spans="1:5" s="80" customFormat="1" ht="15.75" customHeight="1">
      <c r="A294" s="192" t="s">
        <v>315</v>
      </c>
      <c r="B294" s="193">
        <v>0</v>
      </c>
      <c r="C294" s="193">
        <v>80000</v>
      </c>
      <c r="D294" s="193">
        <v>49000</v>
      </c>
      <c r="E294" s="23">
        <f t="shared" si="2"/>
        <v>61.25000000000001</v>
      </c>
    </row>
    <row r="295" spans="1:5" s="80" customFormat="1" ht="15.75" customHeight="1" thickBot="1">
      <c r="A295" s="235" t="s">
        <v>303</v>
      </c>
      <c r="B295" s="236">
        <v>0</v>
      </c>
      <c r="C295" s="236">
        <v>1370000</v>
      </c>
      <c r="D295" s="236">
        <v>1335175</v>
      </c>
      <c r="E295" s="183">
        <f t="shared" si="2"/>
        <v>97.4580291970803</v>
      </c>
    </row>
    <row r="296" spans="1:8" s="80" customFormat="1" ht="15.75" customHeight="1" thickBot="1" thickTop="1">
      <c r="A296" s="233" t="s">
        <v>316</v>
      </c>
      <c r="B296" s="234">
        <v>20000</v>
      </c>
      <c r="C296" s="234">
        <f>SUM(B296:B296)</f>
        <v>20000</v>
      </c>
      <c r="D296" s="234">
        <f>SUM(D297:D299)</f>
        <v>13410</v>
      </c>
      <c r="E296" s="178">
        <f t="shared" si="2"/>
        <v>67.05</v>
      </c>
      <c r="F296" s="137">
        <f>SUM(B296)</f>
        <v>20000</v>
      </c>
      <c r="G296" s="137">
        <f>SUM(C296)</f>
        <v>20000</v>
      </c>
      <c r="H296" s="137">
        <f>SUM(D296)</f>
        <v>13410</v>
      </c>
    </row>
    <row r="297" spans="1:5" s="80" customFormat="1" ht="15.75" customHeight="1">
      <c r="A297" s="190" t="s">
        <v>555</v>
      </c>
      <c r="B297" s="191">
        <v>20000</v>
      </c>
      <c r="C297" s="191">
        <v>20000</v>
      </c>
      <c r="D297" s="191">
        <v>0</v>
      </c>
      <c r="E297" s="23">
        <f t="shared" si="2"/>
        <v>0</v>
      </c>
    </row>
    <row r="298" spans="1:5" s="80" customFormat="1" ht="15.75" customHeight="1">
      <c r="A298" s="192" t="s">
        <v>556</v>
      </c>
      <c r="B298" s="193">
        <v>0</v>
      </c>
      <c r="C298" s="193">
        <v>0</v>
      </c>
      <c r="D298" s="193">
        <v>5388</v>
      </c>
      <c r="E298" s="94" t="s">
        <v>94</v>
      </c>
    </row>
    <row r="299" spans="1:7" s="80" customFormat="1" ht="15.75" customHeight="1" thickBot="1">
      <c r="A299" s="237" t="s">
        <v>557</v>
      </c>
      <c r="B299" s="238">
        <v>0</v>
      </c>
      <c r="C299" s="238">
        <v>0</v>
      </c>
      <c r="D299" s="238">
        <v>8022</v>
      </c>
      <c r="E299" s="183" t="s">
        <v>94</v>
      </c>
      <c r="G299" s="82"/>
    </row>
    <row r="300" spans="1:8" s="80" customFormat="1" ht="15.75" customHeight="1" thickBot="1" thickTop="1">
      <c r="A300" s="233" t="s">
        <v>122</v>
      </c>
      <c r="B300" s="234">
        <f>SUM(B301:B303)</f>
        <v>3600000</v>
      </c>
      <c r="C300" s="234">
        <f>SUM(C301:C303)</f>
        <v>3370400</v>
      </c>
      <c r="D300" s="234">
        <f>SUM(D301:D303)</f>
        <v>115985</v>
      </c>
      <c r="E300" s="178">
        <f t="shared" si="2"/>
        <v>3.4412829337764066</v>
      </c>
      <c r="F300" s="137">
        <f>SUM(B300)</f>
        <v>3600000</v>
      </c>
      <c r="G300" s="137">
        <f>SUM(C300)</f>
        <v>3370400</v>
      </c>
      <c r="H300" s="137">
        <f>SUM(D300)</f>
        <v>115985</v>
      </c>
    </row>
    <row r="301" spans="1:5" s="80" customFormat="1" ht="15.75" customHeight="1">
      <c r="A301" s="190" t="s">
        <v>317</v>
      </c>
      <c r="B301" s="191">
        <v>0</v>
      </c>
      <c r="C301" s="191">
        <v>50000</v>
      </c>
      <c r="D301" s="191">
        <v>39600</v>
      </c>
      <c r="E301" s="23">
        <f>SUM(D301/C301*100)</f>
        <v>79.2</v>
      </c>
    </row>
    <row r="302" spans="1:5" s="80" customFormat="1" ht="15.75" customHeight="1">
      <c r="A302" s="196" t="s">
        <v>559</v>
      </c>
      <c r="B302" s="197">
        <v>0</v>
      </c>
      <c r="C302" s="197">
        <v>40400</v>
      </c>
      <c r="D302" s="197">
        <v>40385</v>
      </c>
      <c r="E302" s="23">
        <f>SUM(D302/C302*100)</f>
        <v>99.96287128712872</v>
      </c>
    </row>
    <row r="303" spans="1:5" s="80" customFormat="1" ht="15.75" customHeight="1" thickBot="1">
      <c r="A303" s="235" t="s">
        <v>558</v>
      </c>
      <c r="B303" s="236">
        <v>3600000</v>
      </c>
      <c r="C303" s="236">
        <v>3280000</v>
      </c>
      <c r="D303" s="236">
        <v>36000</v>
      </c>
      <c r="E303" s="183">
        <f t="shared" si="2"/>
        <v>1.097560975609756</v>
      </c>
    </row>
    <row r="304" spans="1:8" s="80" customFormat="1" ht="15.75" customHeight="1" thickBot="1" thickTop="1">
      <c r="A304" s="233" t="s">
        <v>560</v>
      </c>
      <c r="B304" s="234">
        <f>SUM(B305)</f>
        <v>0</v>
      </c>
      <c r="C304" s="234">
        <f>SUM(C305)</f>
        <v>145000</v>
      </c>
      <c r="D304" s="234">
        <f>SUM(D305)</f>
        <v>144081</v>
      </c>
      <c r="E304" s="178">
        <f t="shared" si="2"/>
        <v>99.36620689655172</v>
      </c>
      <c r="F304" s="137">
        <f>SUM(B304)</f>
        <v>0</v>
      </c>
      <c r="G304" s="137">
        <f>SUM(C304)</f>
        <v>145000</v>
      </c>
      <c r="H304" s="137">
        <f>SUM(D304)</f>
        <v>144081</v>
      </c>
    </row>
    <row r="305" spans="1:5" s="123" customFormat="1" ht="15.75" customHeight="1" thickBot="1">
      <c r="A305" s="237" t="s">
        <v>561</v>
      </c>
      <c r="B305" s="238">
        <v>0</v>
      </c>
      <c r="C305" s="238">
        <v>145000</v>
      </c>
      <c r="D305" s="238">
        <v>144081</v>
      </c>
      <c r="E305" s="187">
        <f t="shared" si="2"/>
        <v>99.36620689655172</v>
      </c>
    </row>
    <row r="306" spans="1:8" s="80" customFormat="1" ht="15.75" customHeight="1" thickBot="1" thickTop="1">
      <c r="A306" s="239" t="s">
        <v>40</v>
      </c>
      <c r="B306" s="240">
        <f>SUM(B307:B322)</f>
        <v>3446000</v>
      </c>
      <c r="C306" s="240">
        <f>SUM(C307:C322)</f>
        <v>11840330</v>
      </c>
      <c r="D306" s="240">
        <f>SUM(D307:D322)</f>
        <v>5632286</v>
      </c>
      <c r="E306" s="184">
        <f t="shared" si="2"/>
        <v>47.568657292491004</v>
      </c>
      <c r="F306" s="137">
        <f>SUM(B306)</f>
        <v>3446000</v>
      </c>
      <c r="G306" s="137">
        <f>SUM(C306)</f>
        <v>11840330</v>
      </c>
      <c r="H306" s="137">
        <f>SUM(D306)</f>
        <v>5632286</v>
      </c>
    </row>
    <row r="307" spans="1:5" s="80" customFormat="1" ht="15.75" customHeight="1">
      <c r="A307" s="190" t="s">
        <v>318</v>
      </c>
      <c r="B307" s="191">
        <v>3446000</v>
      </c>
      <c r="C307" s="191">
        <v>3847330</v>
      </c>
      <c r="D307" s="191">
        <v>3847330</v>
      </c>
      <c r="E307" s="23">
        <f t="shared" si="2"/>
        <v>100</v>
      </c>
    </row>
    <row r="308" spans="1:5" s="80" customFormat="1" ht="15.75" customHeight="1">
      <c r="A308" s="192" t="s">
        <v>319</v>
      </c>
      <c r="B308" s="193">
        <v>0</v>
      </c>
      <c r="C308" s="193">
        <v>50000</v>
      </c>
      <c r="D308" s="193">
        <v>0</v>
      </c>
      <c r="E308" s="23">
        <f t="shared" si="2"/>
        <v>0</v>
      </c>
    </row>
    <row r="309" spans="1:6" s="80" customFormat="1" ht="15.75" customHeight="1">
      <c r="A309" s="192" t="s">
        <v>562</v>
      </c>
      <c r="B309" s="193">
        <v>0</v>
      </c>
      <c r="C309" s="193">
        <v>400000</v>
      </c>
      <c r="D309" s="193">
        <v>354984</v>
      </c>
      <c r="E309" s="23">
        <f t="shared" si="2"/>
        <v>88.74600000000001</v>
      </c>
      <c r="F309" s="82"/>
    </row>
    <row r="310" spans="1:6" s="80" customFormat="1" ht="15.75" customHeight="1">
      <c r="A310" s="192" t="s">
        <v>563</v>
      </c>
      <c r="B310" s="193">
        <v>0</v>
      </c>
      <c r="C310" s="193">
        <v>120000</v>
      </c>
      <c r="D310" s="193">
        <v>179484</v>
      </c>
      <c r="E310" s="23">
        <f t="shared" si="2"/>
        <v>149.57</v>
      </c>
      <c r="F310" s="82"/>
    </row>
    <row r="311" spans="1:6" s="80" customFormat="1" ht="15.75" customHeight="1">
      <c r="A311" s="192" t="s">
        <v>566</v>
      </c>
      <c r="B311" s="193">
        <v>0</v>
      </c>
      <c r="C311" s="193">
        <v>27000</v>
      </c>
      <c r="D311" s="193">
        <v>27000</v>
      </c>
      <c r="E311" s="23">
        <f t="shared" si="2"/>
        <v>100</v>
      </c>
      <c r="F311" s="82"/>
    </row>
    <row r="312" spans="1:5" s="80" customFormat="1" ht="15.75" customHeight="1">
      <c r="A312" s="192" t="s">
        <v>567</v>
      </c>
      <c r="B312" s="193">
        <v>0</v>
      </c>
      <c r="C312" s="193">
        <v>60000</v>
      </c>
      <c r="D312" s="193">
        <v>60360</v>
      </c>
      <c r="E312" s="23">
        <f t="shared" si="2"/>
        <v>100.6</v>
      </c>
    </row>
    <row r="313" spans="1:5" s="80" customFormat="1" ht="15.75" customHeight="1">
      <c r="A313" s="192" t="s">
        <v>320</v>
      </c>
      <c r="B313" s="193">
        <v>0</v>
      </c>
      <c r="C313" s="193">
        <v>4655000</v>
      </c>
      <c r="D313" s="193">
        <v>3000</v>
      </c>
      <c r="E313" s="23">
        <f t="shared" si="2"/>
        <v>0.06444683136412459</v>
      </c>
    </row>
    <row r="314" spans="1:6" s="80" customFormat="1" ht="15.75" customHeight="1">
      <c r="A314" s="192" t="s">
        <v>321</v>
      </c>
      <c r="B314" s="193">
        <v>0</v>
      </c>
      <c r="C314" s="193">
        <v>26000</v>
      </c>
      <c r="D314" s="193">
        <v>0</v>
      </c>
      <c r="E314" s="23">
        <f t="shared" si="2"/>
        <v>0</v>
      </c>
      <c r="F314" s="82"/>
    </row>
    <row r="315" spans="1:5" s="80" customFormat="1" ht="15.75" customHeight="1">
      <c r="A315" s="192" t="s">
        <v>565</v>
      </c>
      <c r="B315" s="193">
        <v>0</v>
      </c>
      <c r="C315" s="193">
        <v>40000</v>
      </c>
      <c r="D315" s="193">
        <v>42000</v>
      </c>
      <c r="E315" s="23">
        <f t="shared" si="2"/>
        <v>105</v>
      </c>
    </row>
    <row r="316" spans="1:5" s="80" customFormat="1" ht="15.75" customHeight="1">
      <c r="A316" s="192" t="s">
        <v>568</v>
      </c>
      <c r="B316" s="193">
        <v>0</v>
      </c>
      <c r="C316" s="193">
        <v>70000</v>
      </c>
      <c r="D316" s="193">
        <v>70000</v>
      </c>
      <c r="E316" s="23">
        <f t="shared" si="2"/>
        <v>100</v>
      </c>
    </row>
    <row r="317" spans="1:5" s="80" customFormat="1" ht="15.75" customHeight="1">
      <c r="A317" s="192" t="s">
        <v>564</v>
      </c>
      <c r="B317" s="193">
        <v>0</v>
      </c>
      <c r="C317" s="193">
        <v>1495000</v>
      </c>
      <c r="D317" s="193">
        <v>3000</v>
      </c>
      <c r="E317" s="23">
        <f t="shared" si="2"/>
        <v>0.2006688963210702</v>
      </c>
    </row>
    <row r="318" spans="1:5" s="80" customFormat="1" ht="15.75" customHeight="1">
      <c r="A318" s="192" t="s">
        <v>322</v>
      </c>
      <c r="B318" s="193">
        <v>0</v>
      </c>
      <c r="C318" s="193">
        <v>40000</v>
      </c>
      <c r="D318" s="193">
        <v>37992</v>
      </c>
      <c r="E318" s="23">
        <f t="shared" si="2"/>
        <v>94.98</v>
      </c>
    </row>
    <row r="319" spans="1:5" s="80" customFormat="1" ht="15.75" customHeight="1">
      <c r="A319" s="194" t="s">
        <v>569</v>
      </c>
      <c r="B319" s="195">
        <v>0</v>
      </c>
      <c r="C319" s="195">
        <v>90000</v>
      </c>
      <c r="D319" s="195">
        <v>87240</v>
      </c>
      <c r="E319" s="23">
        <f t="shared" si="2"/>
        <v>96.93333333333334</v>
      </c>
    </row>
    <row r="320" spans="1:5" s="80" customFormat="1" ht="15.75" customHeight="1">
      <c r="A320" s="194" t="s">
        <v>570</v>
      </c>
      <c r="B320" s="195">
        <v>0</v>
      </c>
      <c r="C320" s="195">
        <v>20000</v>
      </c>
      <c r="D320" s="195">
        <v>20000</v>
      </c>
      <c r="E320" s="23">
        <f t="shared" si="2"/>
        <v>100</v>
      </c>
    </row>
    <row r="321" spans="1:6" s="80" customFormat="1" ht="15.75" customHeight="1">
      <c r="A321" s="194" t="s">
        <v>571</v>
      </c>
      <c r="B321" s="195">
        <v>0</v>
      </c>
      <c r="C321" s="195">
        <v>500000</v>
      </c>
      <c r="D321" s="195">
        <v>486158</v>
      </c>
      <c r="E321" s="23">
        <f>SUM(D321/C321*100)</f>
        <v>97.2316</v>
      </c>
      <c r="F321" s="82"/>
    </row>
    <row r="322" spans="1:6" s="80" customFormat="1" ht="15.75" customHeight="1" thickBot="1">
      <c r="A322" s="235" t="s">
        <v>572</v>
      </c>
      <c r="B322" s="236">
        <v>0</v>
      </c>
      <c r="C322" s="236">
        <v>400000</v>
      </c>
      <c r="D322" s="236">
        <v>413738</v>
      </c>
      <c r="E322" s="183">
        <f>SUM(D322/C322*100)</f>
        <v>103.43450000000001</v>
      </c>
      <c r="F322" s="82"/>
    </row>
    <row r="323" spans="1:8" s="80" customFormat="1" ht="15.75" customHeight="1" thickBot="1" thickTop="1">
      <c r="A323" s="233" t="s">
        <v>41</v>
      </c>
      <c r="B323" s="234">
        <f>SUM(B324,B325,B335,B339,B343,B349,B350)</f>
        <v>11552000</v>
      </c>
      <c r="C323" s="234">
        <f>SUM(C324,C325,C331,C335,C339,C343,C349,C350)</f>
        <v>18725762.3</v>
      </c>
      <c r="D323" s="234">
        <f>SUM(D324,D325,D331,D335,D339,D343,D349,D350)</f>
        <v>18349931.65</v>
      </c>
      <c r="E323" s="178">
        <f t="shared" si="2"/>
        <v>97.9929754314995</v>
      </c>
      <c r="F323" s="137">
        <f>SUM(B323)</f>
        <v>11552000</v>
      </c>
      <c r="G323" s="137">
        <f>SUM(C323)</f>
        <v>18725762.3</v>
      </c>
      <c r="H323" s="137">
        <f>SUM(D323)</f>
        <v>18349931.65</v>
      </c>
    </row>
    <row r="324" spans="1:5" s="80" customFormat="1" ht="15.75" customHeight="1">
      <c r="A324" s="198" t="s">
        <v>323</v>
      </c>
      <c r="B324" s="199">
        <v>0</v>
      </c>
      <c r="C324" s="199">
        <v>21200</v>
      </c>
      <c r="D324" s="199">
        <v>21200</v>
      </c>
      <c r="E324" s="133">
        <f t="shared" si="2"/>
        <v>100</v>
      </c>
    </row>
    <row r="325" spans="1:5" s="80" customFormat="1" ht="15.75" customHeight="1">
      <c r="A325" s="200" t="s">
        <v>324</v>
      </c>
      <c r="B325" s="201">
        <f>SUM(B326:B330)</f>
        <v>3950000</v>
      </c>
      <c r="C325" s="201">
        <f>SUM(C326:C330)</f>
        <v>4691125.9</v>
      </c>
      <c r="D325" s="201">
        <f>SUM(D326:D330)</f>
        <v>4645428.25</v>
      </c>
      <c r="E325" s="133">
        <f t="shared" si="2"/>
        <v>99.02587031399007</v>
      </c>
    </row>
    <row r="326" spans="1:5" s="80" customFormat="1" ht="15.75" customHeight="1">
      <c r="A326" s="192" t="s">
        <v>325</v>
      </c>
      <c r="B326" s="193">
        <v>3950000</v>
      </c>
      <c r="C326" s="193">
        <v>4082000</v>
      </c>
      <c r="D326" s="193">
        <v>4081346.35</v>
      </c>
      <c r="E326" s="23">
        <f t="shared" si="2"/>
        <v>99.98398701616856</v>
      </c>
    </row>
    <row r="327" spans="1:5" s="80" customFormat="1" ht="15.75" customHeight="1">
      <c r="A327" s="192" t="s">
        <v>326</v>
      </c>
      <c r="B327" s="193">
        <v>0</v>
      </c>
      <c r="C327" s="193">
        <v>405125.9</v>
      </c>
      <c r="D327" s="193">
        <v>405125.9</v>
      </c>
      <c r="E327" s="23">
        <f t="shared" si="2"/>
        <v>100</v>
      </c>
    </row>
    <row r="328" spans="1:5" s="80" customFormat="1" ht="15.75" customHeight="1">
      <c r="A328" s="192" t="s">
        <v>327</v>
      </c>
      <c r="B328" s="193">
        <v>0</v>
      </c>
      <c r="C328" s="193">
        <v>163000</v>
      </c>
      <c r="D328" s="193">
        <v>149956</v>
      </c>
      <c r="E328" s="23">
        <f t="shared" si="2"/>
        <v>91.99754601226994</v>
      </c>
    </row>
    <row r="329" spans="1:5" s="80" customFormat="1" ht="15.75" customHeight="1">
      <c r="A329" s="192" t="s">
        <v>328</v>
      </c>
      <c r="B329" s="193">
        <v>0</v>
      </c>
      <c r="C329" s="193">
        <v>15000</v>
      </c>
      <c r="D329" s="193">
        <v>9000</v>
      </c>
      <c r="E329" s="23">
        <f t="shared" si="2"/>
        <v>60</v>
      </c>
    </row>
    <row r="330" spans="1:5" s="80" customFormat="1" ht="15.75" customHeight="1">
      <c r="A330" s="192" t="s">
        <v>329</v>
      </c>
      <c r="B330" s="193">
        <v>0</v>
      </c>
      <c r="C330" s="193">
        <v>26000</v>
      </c>
      <c r="D330" s="193">
        <v>0</v>
      </c>
      <c r="E330" s="23">
        <f t="shared" si="2"/>
        <v>0</v>
      </c>
    </row>
    <row r="331" spans="1:5" s="80" customFormat="1" ht="15.75" customHeight="1">
      <c r="A331" s="200" t="s">
        <v>330</v>
      </c>
      <c r="B331" s="201">
        <f>SUM(B332:B334)</f>
        <v>0</v>
      </c>
      <c r="C331" s="201">
        <f>SUM(C332:C334)</f>
        <v>443000</v>
      </c>
      <c r="D331" s="201">
        <f>SUM(D332:D334)</f>
        <v>248030</v>
      </c>
      <c r="E331" s="133">
        <f aca="true" t="shared" si="4" ref="E331:E402">SUM(D331/C331*100)</f>
        <v>55.988713318284425</v>
      </c>
    </row>
    <row r="332" spans="1:6" s="80" customFormat="1" ht="15.75" customHeight="1">
      <c r="A332" s="192" t="s">
        <v>331</v>
      </c>
      <c r="B332" s="193">
        <v>0</v>
      </c>
      <c r="C332" s="193">
        <v>95000</v>
      </c>
      <c r="D332" s="193">
        <v>65870</v>
      </c>
      <c r="E332" s="23">
        <f t="shared" si="4"/>
        <v>69.33684210526316</v>
      </c>
      <c r="F332" s="82"/>
    </row>
    <row r="333" spans="1:6" s="80" customFormat="1" ht="15.75" customHeight="1">
      <c r="A333" s="192" t="s">
        <v>573</v>
      </c>
      <c r="B333" s="193">
        <v>0</v>
      </c>
      <c r="C333" s="193">
        <v>330000</v>
      </c>
      <c r="D333" s="193">
        <v>182160</v>
      </c>
      <c r="E333" s="23">
        <f t="shared" si="4"/>
        <v>55.2</v>
      </c>
      <c r="F333" s="82"/>
    </row>
    <row r="334" spans="1:5" s="80" customFormat="1" ht="15.75" customHeight="1">
      <c r="A334" s="192" t="s">
        <v>332</v>
      </c>
      <c r="B334" s="193">
        <v>0</v>
      </c>
      <c r="C334" s="193">
        <v>18000</v>
      </c>
      <c r="D334" s="193">
        <v>0</v>
      </c>
      <c r="E334" s="23" t="s">
        <v>94</v>
      </c>
    </row>
    <row r="335" spans="1:5" s="80" customFormat="1" ht="15.75" customHeight="1">
      <c r="A335" s="200" t="s">
        <v>333</v>
      </c>
      <c r="B335" s="201">
        <f>SUM(B337:B338)</f>
        <v>626000</v>
      </c>
      <c r="C335" s="201">
        <f>SUM(C336:C338)</f>
        <v>944652.4</v>
      </c>
      <c r="D335" s="201">
        <f>SUM(D336:D338)</f>
        <v>944634.4</v>
      </c>
      <c r="E335" s="133">
        <f t="shared" si="4"/>
        <v>99.99809453720755</v>
      </c>
    </row>
    <row r="336" spans="1:5" s="85" customFormat="1" ht="15.75" customHeight="1">
      <c r="A336" s="192" t="s">
        <v>574</v>
      </c>
      <c r="B336" s="193">
        <v>0</v>
      </c>
      <c r="C336" s="193">
        <v>20000</v>
      </c>
      <c r="D336" s="193">
        <v>19982</v>
      </c>
      <c r="E336" s="23">
        <f t="shared" si="4"/>
        <v>99.91</v>
      </c>
    </row>
    <row r="337" spans="1:6" s="80" customFormat="1" ht="15.75" customHeight="1">
      <c r="A337" s="192" t="s">
        <v>334</v>
      </c>
      <c r="B337" s="193">
        <v>626000</v>
      </c>
      <c r="C337" s="193">
        <v>686000</v>
      </c>
      <c r="D337" s="193">
        <v>686000</v>
      </c>
      <c r="E337" s="23">
        <f t="shared" si="4"/>
        <v>100</v>
      </c>
      <c r="F337" s="82"/>
    </row>
    <row r="338" spans="1:6" s="83" customFormat="1" ht="15.75" customHeight="1">
      <c r="A338" s="192" t="s">
        <v>326</v>
      </c>
      <c r="B338" s="193">
        <v>0</v>
      </c>
      <c r="C338" s="193">
        <v>238652.4</v>
      </c>
      <c r="D338" s="193">
        <v>238652.4</v>
      </c>
      <c r="E338" s="94">
        <f t="shared" si="4"/>
        <v>100</v>
      </c>
      <c r="F338" s="86"/>
    </row>
    <row r="339" spans="1:6" s="83" customFormat="1" ht="15.75" customHeight="1">
      <c r="A339" s="200" t="s">
        <v>335</v>
      </c>
      <c r="B339" s="201">
        <f>SUM(B340:B342)</f>
        <v>1350000</v>
      </c>
      <c r="C339" s="201">
        <f>SUM(C340:C342)</f>
        <v>1480000</v>
      </c>
      <c r="D339" s="201">
        <f>SUM(D340:D342)</f>
        <v>1479920</v>
      </c>
      <c r="E339" s="133">
        <f t="shared" si="4"/>
        <v>99.9945945945946</v>
      </c>
      <c r="F339" s="86"/>
    </row>
    <row r="340" spans="1:6" s="123" customFormat="1" ht="15.75" customHeight="1">
      <c r="A340" s="192" t="s">
        <v>575</v>
      </c>
      <c r="B340" s="193">
        <v>0</v>
      </c>
      <c r="C340" s="193">
        <v>80000</v>
      </c>
      <c r="D340" s="193">
        <v>80000</v>
      </c>
      <c r="E340" s="94">
        <f t="shared" si="4"/>
        <v>100</v>
      </c>
      <c r="F340" s="241"/>
    </row>
    <row r="341" spans="1:6" s="123" customFormat="1" ht="15.75" customHeight="1">
      <c r="A341" s="192" t="s">
        <v>576</v>
      </c>
      <c r="B341" s="193">
        <v>0</v>
      </c>
      <c r="C341" s="193">
        <v>50000</v>
      </c>
      <c r="D341" s="193">
        <v>49920</v>
      </c>
      <c r="E341" s="94">
        <f t="shared" si="4"/>
        <v>99.83999999999999</v>
      </c>
      <c r="F341" s="241"/>
    </row>
    <row r="342" spans="1:5" s="83" customFormat="1" ht="15.75" customHeight="1">
      <c r="A342" s="192" t="s">
        <v>334</v>
      </c>
      <c r="B342" s="193">
        <v>1350000</v>
      </c>
      <c r="C342" s="193">
        <v>1350000</v>
      </c>
      <c r="D342" s="193">
        <v>1350000</v>
      </c>
      <c r="E342" s="94">
        <f t="shared" si="4"/>
        <v>100</v>
      </c>
    </row>
    <row r="343" spans="1:6" s="91" customFormat="1" ht="15.75" customHeight="1">
      <c r="A343" s="200" t="s">
        <v>336</v>
      </c>
      <c r="B343" s="201">
        <f>SUM(B344:B348)</f>
        <v>3100000</v>
      </c>
      <c r="C343" s="201">
        <f>SUM(C344:C348)</f>
        <v>7679648</v>
      </c>
      <c r="D343" s="201">
        <f>SUM(D344:D348)</f>
        <v>7568182</v>
      </c>
      <c r="E343" s="139">
        <f t="shared" si="4"/>
        <v>98.54855326702474</v>
      </c>
      <c r="F343" s="88"/>
    </row>
    <row r="344" spans="1:6" s="88" customFormat="1" ht="15.75" customHeight="1">
      <c r="A344" s="192" t="s">
        <v>334</v>
      </c>
      <c r="B344" s="193">
        <v>3100000</v>
      </c>
      <c r="C344" s="193">
        <v>3369000</v>
      </c>
      <c r="D344" s="193">
        <v>3369000</v>
      </c>
      <c r="E344" s="94">
        <f t="shared" si="4"/>
        <v>100</v>
      </c>
      <c r="F344" s="92"/>
    </row>
    <row r="345" spans="1:5" s="88" customFormat="1" ht="15.75" customHeight="1">
      <c r="A345" s="192" t="s">
        <v>326</v>
      </c>
      <c r="B345" s="193">
        <v>0</v>
      </c>
      <c r="C345" s="193">
        <v>1002648</v>
      </c>
      <c r="D345" s="193">
        <v>1002648</v>
      </c>
      <c r="E345" s="94">
        <f t="shared" si="4"/>
        <v>100</v>
      </c>
    </row>
    <row r="346" spans="1:5" s="88" customFormat="1" ht="15.75" customHeight="1">
      <c r="A346" s="192" t="s">
        <v>577</v>
      </c>
      <c r="B346" s="193">
        <v>0</v>
      </c>
      <c r="C346" s="193">
        <v>4000</v>
      </c>
      <c r="D346" s="193">
        <v>3550</v>
      </c>
      <c r="E346" s="94">
        <f t="shared" si="4"/>
        <v>88.75</v>
      </c>
    </row>
    <row r="347" spans="1:6" s="88" customFormat="1" ht="15.75" customHeight="1">
      <c r="A347" s="192" t="s">
        <v>337</v>
      </c>
      <c r="B347" s="193">
        <v>0</v>
      </c>
      <c r="C347" s="193">
        <v>54000</v>
      </c>
      <c r="D347" s="193">
        <v>54000</v>
      </c>
      <c r="E347" s="94">
        <f t="shared" si="4"/>
        <v>100</v>
      </c>
      <c r="F347" s="92"/>
    </row>
    <row r="348" spans="1:6" s="88" customFormat="1" ht="15.75" customHeight="1">
      <c r="A348" s="192" t="s">
        <v>338</v>
      </c>
      <c r="B348" s="193">
        <v>0</v>
      </c>
      <c r="C348" s="193">
        <v>3250000</v>
      </c>
      <c r="D348" s="193">
        <v>3138984</v>
      </c>
      <c r="E348" s="94">
        <f t="shared" si="4"/>
        <v>96.58412307692308</v>
      </c>
      <c r="F348" s="92"/>
    </row>
    <row r="349" spans="1:5" s="80" customFormat="1" ht="15.75" customHeight="1">
      <c r="A349" s="200" t="s">
        <v>339</v>
      </c>
      <c r="B349" s="201">
        <v>0</v>
      </c>
      <c r="C349" s="201">
        <v>40000</v>
      </c>
      <c r="D349" s="201">
        <v>32501</v>
      </c>
      <c r="E349" s="139">
        <f t="shared" si="4"/>
        <v>81.25250000000001</v>
      </c>
    </row>
    <row r="350" spans="1:5" s="80" customFormat="1" ht="15.75" customHeight="1">
      <c r="A350" s="200" t="s">
        <v>340</v>
      </c>
      <c r="B350" s="201">
        <f>SUM(B351:B354)</f>
        <v>2526000</v>
      </c>
      <c r="C350" s="201">
        <f>SUM(C351:C354)</f>
        <v>3426136</v>
      </c>
      <c r="D350" s="201">
        <f>SUM(D351:D354)</f>
        <v>3410036</v>
      </c>
      <c r="E350" s="139">
        <f t="shared" si="4"/>
        <v>99.53008286886453</v>
      </c>
    </row>
    <row r="351" spans="1:5" s="80" customFormat="1" ht="15.75" customHeight="1">
      <c r="A351" s="192" t="s">
        <v>334</v>
      </c>
      <c r="B351" s="193">
        <v>2526000</v>
      </c>
      <c r="C351" s="193">
        <v>2526000</v>
      </c>
      <c r="D351" s="193">
        <v>2526000</v>
      </c>
      <c r="E351" s="94">
        <f>SUM(D351/C351*100)</f>
        <v>100</v>
      </c>
    </row>
    <row r="352" spans="1:5" s="85" customFormat="1" ht="15.75" customHeight="1">
      <c r="A352" s="192" t="s">
        <v>326</v>
      </c>
      <c r="B352" s="193">
        <v>0</v>
      </c>
      <c r="C352" s="193">
        <v>823136</v>
      </c>
      <c r="D352" s="193">
        <v>823136</v>
      </c>
      <c r="E352" s="110">
        <f>SUM(D352/C352*100)</f>
        <v>100</v>
      </c>
    </row>
    <row r="353" spans="1:5" s="93" customFormat="1" ht="15.75" customHeight="1">
      <c r="A353" s="192" t="s">
        <v>341</v>
      </c>
      <c r="B353" s="193">
        <v>0</v>
      </c>
      <c r="C353" s="193">
        <v>70000</v>
      </c>
      <c r="D353" s="193">
        <v>56000</v>
      </c>
      <c r="E353" s="94">
        <f t="shared" si="4"/>
        <v>80</v>
      </c>
    </row>
    <row r="354" spans="1:5" ht="15.75" customHeight="1" thickBot="1">
      <c r="A354" s="235" t="s">
        <v>328</v>
      </c>
      <c r="B354" s="236">
        <v>0</v>
      </c>
      <c r="C354" s="236">
        <v>7000</v>
      </c>
      <c r="D354" s="236">
        <v>4900</v>
      </c>
      <c r="E354" s="183">
        <f t="shared" si="4"/>
        <v>70</v>
      </c>
    </row>
    <row r="355" spans="1:8" ht="15.75" customHeight="1" thickBot="1" thickTop="1">
      <c r="A355" s="239" t="s">
        <v>578</v>
      </c>
      <c r="B355" s="240">
        <v>20000</v>
      </c>
      <c r="C355" s="240">
        <v>20000</v>
      </c>
      <c r="D355" s="240">
        <v>20000</v>
      </c>
      <c r="E355" s="178">
        <f t="shared" si="4"/>
        <v>100</v>
      </c>
      <c r="F355" s="137">
        <f aca="true" t="shared" si="5" ref="F355:H357">SUM(B355)</f>
        <v>20000</v>
      </c>
      <c r="G355" s="137">
        <f t="shared" si="5"/>
        <v>20000</v>
      </c>
      <c r="H355" s="137">
        <f t="shared" si="5"/>
        <v>20000</v>
      </c>
    </row>
    <row r="356" spans="1:8" ht="15.75" customHeight="1" thickBot="1">
      <c r="A356" s="233" t="s">
        <v>579</v>
      </c>
      <c r="B356" s="234">
        <v>20000</v>
      </c>
      <c r="C356" s="234">
        <v>25000</v>
      </c>
      <c r="D356" s="234">
        <v>25000</v>
      </c>
      <c r="E356" s="172">
        <f t="shared" si="4"/>
        <v>100</v>
      </c>
      <c r="F356" s="137">
        <f t="shared" si="5"/>
        <v>20000</v>
      </c>
      <c r="G356" s="137">
        <f t="shared" si="5"/>
        <v>25000</v>
      </c>
      <c r="H356" s="137">
        <f t="shared" si="5"/>
        <v>25000</v>
      </c>
    </row>
    <row r="357" spans="1:8" ht="15.75" customHeight="1" thickBot="1">
      <c r="A357" s="188" t="s">
        <v>109</v>
      </c>
      <c r="B357" s="189">
        <f>SUM(B358:B359)</f>
        <v>0</v>
      </c>
      <c r="C357" s="189">
        <f>SUM(C358:C359)</f>
        <v>2041000</v>
      </c>
      <c r="D357" s="189">
        <f>SUM(D358:D359)</f>
        <v>1978268</v>
      </c>
      <c r="E357" s="172">
        <f t="shared" si="4"/>
        <v>96.92640862322392</v>
      </c>
      <c r="F357" s="137">
        <f t="shared" si="5"/>
        <v>0</v>
      </c>
      <c r="G357" s="137">
        <f t="shared" si="5"/>
        <v>2041000</v>
      </c>
      <c r="H357" s="137">
        <f t="shared" si="5"/>
        <v>1978268</v>
      </c>
    </row>
    <row r="358" spans="1:5" s="101" customFormat="1" ht="15.75" customHeight="1">
      <c r="A358" s="242" t="s">
        <v>580</v>
      </c>
      <c r="B358" s="243">
        <v>0</v>
      </c>
      <c r="C358" s="243">
        <v>70000</v>
      </c>
      <c r="D358" s="243">
        <v>74520</v>
      </c>
      <c r="E358" s="127">
        <f t="shared" si="4"/>
        <v>106.45714285714286</v>
      </c>
    </row>
    <row r="359" spans="1:5" ht="15.75" customHeight="1" thickBot="1">
      <c r="A359" s="235" t="s">
        <v>581</v>
      </c>
      <c r="B359" s="236">
        <v>0</v>
      </c>
      <c r="C359" s="236">
        <v>1971000</v>
      </c>
      <c r="D359" s="236">
        <v>1903748</v>
      </c>
      <c r="E359" s="183">
        <f t="shared" si="4"/>
        <v>96.58792491121258</v>
      </c>
    </row>
    <row r="360" spans="1:8" ht="15.75" customHeight="1" thickBot="1" thickTop="1">
      <c r="A360" s="233" t="s">
        <v>132</v>
      </c>
      <c r="B360" s="234">
        <f>SUM(B361:B362)</f>
        <v>44000</v>
      </c>
      <c r="C360" s="234">
        <f>SUM(C361:C362)</f>
        <v>58000</v>
      </c>
      <c r="D360" s="234">
        <f>SUM(D361:D362)</f>
        <v>57600</v>
      </c>
      <c r="E360" s="178">
        <f t="shared" si="4"/>
        <v>99.3103448275862</v>
      </c>
      <c r="F360" s="137">
        <f>SUM(B360)</f>
        <v>44000</v>
      </c>
      <c r="G360" s="137">
        <f>SUM(C360)</f>
        <v>58000</v>
      </c>
      <c r="H360" s="137">
        <f>SUM(D360)</f>
        <v>57600</v>
      </c>
    </row>
    <row r="361" spans="1:5" ht="15.75" customHeight="1">
      <c r="A361" s="190" t="s">
        <v>342</v>
      </c>
      <c r="B361" s="191">
        <v>0</v>
      </c>
      <c r="C361" s="191">
        <v>14000</v>
      </c>
      <c r="D361" s="191">
        <v>13600</v>
      </c>
      <c r="E361" s="23">
        <f t="shared" si="4"/>
        <v>97.14285714285714</v>
      </c>
    </row>
    <row r="362" spans="1:5" ht="15.75" customHeight="1" thickBot="1">
      <c r="A362" s="235" t="s">
        <v>334</v>
      </c>
      <c r="B362" s="236">
        <v>44000</v>
      </c>
      <c r="C362" s="236">
        <v>44000</v>
      </c>
      <c r="D362" s="236">
        <v>44000</v>
      </c>
      <c r="E362" s="183">
        <f t="shared" si="4"/>
        <v>100</v>
      </c>
    </row>
    <row r="363" spans="1:8" ht="15.75" customHeight="1" thickBot="1" thickTop="1">
      <c r="A363" s="233" t="s">
        <v>123</v>
      </c>
      <c r="B363" s="234">
        <f>SUM(B364:B365)</f>
        <v>25000</v>
      </c>
      <c r="C363" s="234">
        <f>SUM(C364:C365)</f>
        <v>28000</v>
      </c>
      <c r="D363" s="234">
        <f>SUM(D364:D365)</f>
        <v>28000</v>
      </c>
      <c r="E363" s="178">
        <f t="shared" si="4"/>
        <v>100</v>
      </c>
      <c r="F363" s="137">
        <f>SUM(B363)</f>
        <v>25000</v>
      </c>
      <c r="G363" s="137">
        <f>SUM(C363)</f>
        <v>28000</v>
      </c>
      <c r="H363" s="137">
        <f>SUM(D363)</f>
        <v>28000</v>
      </c>
    </row>
    <row r="364" spans="1:5" ht="15.75" customHeight="1">
      <c r="A364" s="190" t="s">
        <v>343</v>
      </c>
      <c r="B364" s="191">
        <v>25000</v>
      </c>
      <c r="C364" s="191">
        <v>25000</v>
      </c>
      <c r="D364" s="191">
        <v>25000</v>
      </c>
      <c r="E364" s="23">
        <f t="shared" si="4"/>
        <v>100</v>
      </c>
    </row>
    <row r="365" spans="1:5" ht="15.75" customHeight="1" thickBot="1">
      <c r="A365" s="235" t="s">
        <v>344</v>
      </c>
      <c r="B365" s="236">
        <v>0</v>
      </c>
      <c r="C365" s="236">
        <v>3000</v>
      </c>
      <c r="D365" s="236">
        <v>3000</v>
      </c>
      <c r="E365" s="183">
        <f t="shared" si="4"/>
        <v>100</v>
      </c>
    </row>
    <row r="366" spans="1:8" ht="15.75" customHeight="1" thickBot="1" thickTop="1">
      <c r="A366" s="233" t="s">
        <v>62</v>
      </c>
      <c r="B366" s="234">
        <f>SUM(B367:B372)</f>
        <v>3250000</v>
      </c>
      <c r="C366" s="234">
        <f>SUM(C367:C372)</f>
        <v>3799000</v>
      </c>
      <c r="D366" s="234">
        <f>SUM(D367:D372)</f>
        <v>3797246</v>
      </c>
      <c r="E366" s="178">
        <f t="shared" si="4"/>
        <v>99.95382995525138</v>
      </c>
      <c r="F366" s="137">
        <f>SUM(B366)</f>
        <v>3250000</v>
      </c>
      <c r="G366" s="137">
        <f>SUM(C366)</f>
        <v>3799000</v>
      </c>
      <c r="H366" s="137">
        <f>SUM(D366)</f>
        <v>3797246</v>
      </c>
    </row>
    <row r="367" spans="1:5" ht="15.75" customHeight="1">
      <c r="A367" s="190" t="s">
        <v>345</v>
      </c>
      <c r="B367" s="191">
        <v>2600000</v>
      </c>
      <c r="C367" s="191">
        <v>2600000</v>
      </c>
      <c r="D367" s="191">
        <v>2600000</v>
      </c>
      <c r="E367" s="23">
        <f t="shared" si="4"/>
        <v>100</v>
      </c>
    </row>
    <row r="368" spans="1:5" ht="15.75" customHeight="1">
      <c r="A368" s="190" t="s">
        <v>346</v>
      </c>
      <c r="B368" s="191">
        <v>15000</v>
      </c>
      <c r="C368" s="191">
        <v>15000</v>
      </c>
      <c r="D368" s="191">
        <v>14750</v>
      </c>
      <c r="E368" s="94">
        <f t="shared" si="4"/>
        <v>98.33333333333333</v>
      </c>
    </row>
    <row r="369" spans="1:5" ht="15.75" customHeight="1">
      <c r="A369" s="190" t="s">
        <v>583</v>
      </c>
      <c r="B369" s="191">
        <v>550000</v>
      </c>
      <c r="C369" s="191">
        <v>656000</v>
      </c>
      <c r="D369" s="191">
        <v>662394</v>
      </c>
      <c r="E369" s="94">
        <f t="shared" si="4"/>
        <v>100.97469512195123</v>
      </c>
    </row>
    <row r="370" spans="1:5" ht="15.75" customHeight="1">
      <c r="A370" s="190" t="s">
        <v>582</v>
      </c>
      <c r="B370" s="191">
        <v>80000</v>
      </c>
      <c r="C370" s="191">
        <v>80000</v>
      </c>
      <c r="D370" s="191">
        <v>70380</v>
      </c>
      <c r="E370" s="94">
        <f t="shared" si="4"/>
        <v>87.97500000000001</v>
      </c>
    </row>
    <row r="371" spans="1:5" ht="15.75" customHeight="1">
      <c r="A371" s="190" t="s">
        <v>347</v>
      </c>
      <c r="B371" s="191">
        <v>5000</v>
      </c>
      <c r="C371" s="191">
        <v>5000</v>
      </c>
      <c r="D371" s="191">
        <v>5000</v>
      </c>
      <c r="E371" s="94">
        <f t="shared" si="4"/>
        <v>100</v>
      </c>
    </row>
    <row r="372" spans="1:5" ht="15.75" customHeight="1" thickBot="1">
      <c r="A372" s="235" t="s">
        <v>348</v>
      </c>
      <c r="B372" s="236">
        <v>0</v>
      </c>
      <c r="C372" s="236">
        <v>443000</v>
      </c>
      <c r="D372" s="236">
        <v>444722</v>
      </c>
      <c r="E372" s="183">
        <f t="shared" si="4"/>
        <v>100.38871331828443</v>
      </c>
    </row>
    <row r="373" spans="1:8" ht="15.75" customHeight="1" thickBot="1" thickTop="1">
      <c r="A373" s="233" t="s">
        <v>63</v>
      </c>
      <c r="B373" s="234">
        <f>SUM(B374)</f>
        <v>2850000</v>
      </c>
      <c r="C373" s="234">
        <f>SUM(C374)</f>
        <v>2850000</v>
      </c>
      <c r="D373" s="234">
        <f>SUM(D374)</f>
        <v>2850000</v>
      </c>
      <c r="E373" s="178">
        <f t="shared" si="4"/>
        <v>100</v>
      </c>
      <c r="F373" s="137">
        <f>SUM(B373)</f>
        <v>2850000</v>
      </c>
      <c r="G373" s="137">
        <f>SUM(C373)</f>
        <v>2850000</v>
      </c>
      <c r="H373" s="137">
        <f>SUM(D373)</f>
        <v>2850000</v>
      </c>
    </row>
    <row r="374" spans="1:5" ht="15.75" customHeight="1" thickBot="1">
      <c r="A374" s="244" t="s">
        <v>334</v>
      </c>
      <c r="B374" s="245">
        <v>2850000</v>
      </c>
      <c r="C374" s="245">
        <v>2850000</v>
      </c>
      <c r="D374" s="245">
        <v>2850000</v>
      </c>
      <c r="E374" s="246">
        <f t="shared" si="4"/>
        <v>100</v>
      </c>
    </row>
    <row r="375" spans="1:8" ht="15.75" customHeight="1" thickBot="1" thickTop="1">
      <c r="A375" s="233" t="s">
        <v>138</v>
      </c>
      <c r="B375" s="234">
        <f>SUM(B376)</f>
        <v>0</v>
      </c>
      <c r="C375" s="234">
        <f>SUM(C376)</f>
        <v>10000</v>
      </c>
      <c r="D375" s="234">
        <f>SUM(D376)</f>
        <v>10000</v>
      </c>
      <c r="E375" s="178">
        <f t="shared" si="4"/>
        <v>100</v>
      </c>
      <c r="F375" s="137">
        <f>SUM(B375)</f>
        <v>0</v>
      </c>
      <c r="G375" s="137">
        <f>SUM(C375)</f>
        <v>10000</v>
      </c>
      <c r="H375" s="137">
        <f>SUM(D375)</f>
        <v>10000</v>
      </c>
    </row>
    <row r="376" spans="1:5" ht="15.75" customHeight="1" thickBot="1">
      <c r="A376" s="244" t="s">
        <v>584</v>
      </c>
      <c r="B376" s="245">
        <v>0</v>
      </c>
      <c r="C376" s="245">
        <v>10000</v>
      </c>
      <c r="D376" s="245">
        <v>10000</v>
      </c>
      <c r="E376" s="246">
        <f t="shared" si="4"/>
        <v>100</v>
      </c>
    </row>
    <row r="377" spans="1:8" ht="15.75" customHeight="1" thickBot="1" thickTop="1">
      <c r="A377" s="233" t="s">
        <v>64</v>
      </c>
      <c r="B377" s="234">
        <f>SUM(B378:B381)</f>
        <v>200000</v>
      </c>
      <c r="C377" s="234">
        <f>SUM(C378:C381)</f>
        <v>231200</v>
      </c>
      <c r="D377" s="234">
        <f>SUM(D378:D381)</f>
        <v>90200</v>
      </c>
      <c r="E377" s="155">
        <f t="shared" si="4"/>
        <v>39.01384083044982</v>
      </c>
      <c r="F377" s="137">
        <f>SUM(B377)</f>
        <v>200000</v>
      </c>
      <c r="G377" s="137">
        <f>SUM(C377)</f>
        <v>231200</v>
      </c>
      <c r="H377" s="137">
        <f>SUM(D377)</f>
        <v>90200</v>
      </c>
    </row>
    <row r="378" spans="1:5" ht="15.75" customHeight="1">
      <c r="A378" s="190" t="s">
        <v>349</v>
      </c>
      <c r="B378" s="191">
        <v>63000</v>
      </c>
      <c r="C378" s="191">
        <v>94200</v>
      </c>
      <c r="D378" s="191">
        <v>31200</v>
      </c>
      <c r="E378" s="23">
        <f t="shared" si="4"/>
        <v>33.12101910828025</v>
      </c>
    </row>
    <row r="379" spans="1:5" ht="15.75" customHeight="1">
      <c r="A379" s="192" t="s">
        <v>585</v>
      </c>
      <c r="B379" s="193">
        <v>50000</v>
      </c>
      <c r="C379" s="193">
        <v>50000</v>
      </c>
      <c r="D379" s="193">
        <v>0</v>
      </c>
      <c r="E379" s="94">
        <f t="shared" si="4"/>
        <v>0</v>
      </c>
    </row>
    <row r="380" spans="1:6" ht="15.75" customHeight="1">
      <c r="A380" s="192" t="s">
        <v>350</v>
      </c>
      <c r="B380" s="193">
        <v>37000</v>
      </c>
      <c r="C380" s="193">
        <v>37000</v>
      </c>
      <c r="D380" s="193">
        <v>37000</v>
      </c>
      <c r="E380" s="94">
        <f t="shared" si="4"/>
        <v>100</v>
      </c>
      <c r="F380" s="3" t="s">
        <v>588</v>
      </c>
    </row>
    <row r="381" spans="1:5" ht="15.75" customHeight="1" thickBot="1">
      <c r="A381" s="235" t="s">
        <v>351</v>
      </c>
      <c r="B381" s="236">
        <v>50000</v>
      </c>
      <c r="C381" s="236">
        <v>50000</v>
      </c>
      <c r="D381" s="236">
        <v>22000</v>
      </c>
      <c r="E381" s="183">
        <f t="shared" si="4"/>
        <v>44</v>
      </c>
    </row>
    <row r="382" spans="1:8" ht="15.75" customHeight="1" thickBot="1" thickTop="1">
      <c r="A382" s="233" t="s">
        <v>97</v>
      </c>
      <c r="B382" s="234">
        <f>SUM(B383:B401)</f>
        <v>1278000</v>
      </c>
      <c r="C382" s="234">
        <f>SUM(C383:C401)</f>
        <v>3525646</v>
      </c>
      <c r="D382" s="234">
        <f>SUM(D383:D401)</f>
        <v>2370036</v>
      </c>
      <c r="E382" s="178">
        <f t="shared" si="4"/>
        <v>67.22274442754605</v>
      </c>
      <c r="F382" s="137">
        <f>SUM(B382)</f>
        <v>1278000</v>
      </c>
      <c r="G382" s="137">
        <f>SUM(C382)</f>
        <v>3525646</v>
      </c>
      <c r="H382" s="137">
        <f>SUM(D382)</f>
        <v>2370036</v>
      </c>
    </row>
    <row r="383" spans="1:5" ht="15.75" customHeight="1">
      <c r="A383" s="190" t="s">
        <v>352</v>
      </c>
      <c r="B383" s="191">
        <v>280100</v>
      </c>
      <c r="C383" s="126">
        <v>280100</v>
      </c>
      <c r="D383" s="126">
        <v>280023</v>
      </c>
      <c r="E383" s="23">
        <f t="shared" si="4"/>
        <v>99.97250981792217</v>
      </c>
    </row>
    <row r="384" spans="1:5" ht="15.75" customHeight="1">
      <c r="A384" s="190" t="s">
        <v>586</v>
      </c>
      <c r="B384" s="191">
        <v>0</v>
      </c>
      <c r="C384" s="126">
        <v>1270000</v>
      </c>
      <c r="D384" s="126">
        <v>1270000</v>
      </c>
      <c r="E384" s="23">
        <f t="shared" si="4"/>
        <v>100</v>
      </c>
    </row>
    <row r="385" spans="1:5" ht="15.75" customHeight="1">
      <c r="A385" s="192" t="s">
        <v>353</v>
      </c>
      <c r="B385" s="193">
        <v>181100</v>
      </c>
      <c r="C385" s="102">
        <v>100</v>
      </c>
      <c r="D385" s="102">
        <v>0</v>
      </c>
      <c r="E385" s="94">
        <f t="shared" si="4"/>
        <v>0</v>
      </c>
    </row>
    <row r="386" spans="1:6" ht="15.75" customHeight="1">
      <c r="A386" s="192" t="s">
        <v>354</v>
      </c>
      <c r="B386" s="193">
        <v>125000</v>
      </c>
      <c r="C386" s="102">
        <v>250000</v>
      </c>
      <c r="D386" s="102">
        <v>128312</v>
      </c>
      <c r="E386" s="94">
        <f t="shared" si="4"/>
        <v>51.3248</v>
      </c>
      <c r="F386" s="6"/>
    </row>
    <row r="387" spans="1:5" ht="15.75" customHeight="1">
      <c r="A387" s="192" t="s">
        <v>589</v>
      </c>
      <c r="B387" s="193">
        <v>0</v>
      </c>
      <c r="C387" s="102">
        <v>110937</v>
      </c>
      <c r="D387" s="102">
        <v>110937</v>
      </c>
      <c r="E387" s="94">
        <f t="shared" si="4"/>
        <v>100</v>
      </c>
    </row>
    <row r="388" spans="1:5" ht="15.75" customHeight="1">
      <c r="A388" s="192" t="s">
        <v>355</v>
      </c>
      <c r="B388" s="193">
        <v>131500</v>
      </c>
      <c r="C388" s="102">
        <v>253500</v>
      </c>
      <c r="D388" s="102">
        <v>0</v>
      </c>
      <c r="E388" s="94">
        <f t="shared" si="4"/>
        <v>0</v>
      </c>
    </row>
    <row r="389" spans="1:5" ht="15.75" customHeight="1">
      <c r="A389" s="192" t="s">
        <v>356</v>
      </c>
      <c r="B389" s="193">
        <v>177000</v>
      </c>
      <c r="C389" s="102">
        <v>353000</v>
      </c>
      <c r="D389" s="102">
        <v>32051</v>
      </c>
      <c r="E389" s="94">
        <f t="shared" si="4"/>
        <v>9.079603399433427</v>
      </c>
    </row>
    <row r="390" spans="1:5" ht="15.75" customHeight="1">
      <c r="A390" s="192" t="s">
        <v>590</v>
      </c>
      <c r="B390" s="193">
        <v>0</v>
      </c>
      <c r="C390" s="102">
        <v>27709</v>
      </c>
      <c r="D390" s="102">
        <v>27709</v>
      </c>
      <c r="E390" s="94">
        <f t="shared" si="4"/>
        <v>100</v>
      </c>
    </row>
    <row r="391" spans="1:5" ht="15.75" customHeight="1">
      <c r="A391" s="192" t="s">
        <v>357</v>
      </c>
      <c r="B391" s="193">
        <v>60000</v>
      </c>
      <c r="C391" s="102">
        <v>60000</v>
      </c>
      <c r="D391" s="102">
        <v>60000</v>
      </c>
      <c r="E391" s="94">
        <f t="shared" si="4"/>
        <v>100</v>
      </c>
    </row>
    <row r="392" spans="1:5" ht="15.75" customHeight="1">
      <c r="A392" s="192" t="s">
        <v>358</v>
      </c>
      <c r="B392" s="193">
        <v>28700</v>
      </c>
      <c r="C392" s="102">
        <v>28700</v>
      </c>
      <c r="D392" s="102">
        <v>0</v>
      </c>
      <c r="E392" s="94">
        <f t="shared" si="4"/>
        <v>0</v>
      </c>
    </row>
    <row r="393" spans="1:5" ht="15.75" customHeight="1">
      <c r="A393" s="192" t="s">
        <v>359</v>
      </c>
      <c r="B393" s="193">
        <v>29100</v>
      </c>
      <c r="C393" s="102">
        <v>29100</v>
      </c>
      <c r="D393" s="102">
        <v>0</v>
      </c>
      <c r="E393" s="94">
        <f t="shared" si="4"/>
        <v>0</v>
      </c>
    </row>
    <row r="394" spans="1:5" ht="15.75" customHeight="1">
      <c r="A394" s="192" t="s">
        <v>360</v>
      </c>
      <c r="B394" s="193">
        <v>13100</v>
      </c>
      <c r="C394" s="102">
        <v>13100</v>
      </c>
      <c r="D394" s="102">
        <v>0</v>
      </c>
      <c r="E394" s="94">
        <f t="shared" si="4"/>
        <v>0</v>
      </c>
    </row>
    <row r="395" spans="1:5" ht="15.75" customHeight="1">
      <c r="A395" s="192" t="s">
        <v>361</v>
      </c>
      <c r="B395" s="193">
        <v>44700</v>
      </c>
      <c r="C395" s="102">
        <v>44700</v>
      </c>
      <c r="D395" s="102">
        <v>0</v>
      </c>
      <c r="E395" s="94">
        <f t="shared" si="4"/>
        <v>0</v>
      </c>
    </row>
    <row r="396" spans="1:5" ht="15.75" customHeight="1">
      <c r="A396" s="192" t="s">
        <v>362</v>
      </c>
      <c r="B396" s="193">
        <v>127400</v>
      </c>
      <c r="C396" s="102">
        <v>127400</v>
      </c>
      <c r="D396" s="102">
        <v>0</v>
      </c>
      <c r="E396" s="94">
        <f t="shared" si="4"/>
        <v>0</v>
      </c>
    </row>
    <row r="397" spans="1:5" ht="15.75" customHeight="1">
      <c r="A397" s="192" t="s">
        <v>363</v>
      </c>
      <c r="B397" s="193">
        <v>80300</v>
      </c>
      <c r="C397" s="102">
        <v>161300</v>
      </c>
      <c r="D397" s="102">
        <v>25036</v>
      </c>
      <c r="E397" s="94">
        <f t="shared" si="4"/>
        <v>15.521388716676999</v>
      </c>
    </row>
    <row r="398" spans="1:5" ht="15.75" customHeight="1">
      <c r="A398" s="192" t="s">
        <v>587</v>
      </c>
      <c r="B398" s="195">
        <v>0</v>
      </c>
      <c r="C398" s="98">
        <v>50000</v>
      </c>
      <c r="D398" s="98">
        <v>50000</v>
      </c>
      <c r="E398" s="94">
        <f>SUM(D398/C398*100)</f>
        <v>100</v>
      </c>
    </row>
    <row r="399" spans="1:5" ht="15.75" customHeight="1">
      <c r="A399" s="192" t="s">
        <v>592</v>
      </c>
      <c r="B399" s="195">
        <v>0</v>
      </c>
      <c r="C399" s="98">
        <v>191000</v>
      </c>
      <c r="D399" s="98">
        <v>110968</v>
      </c>
      <c r="E399" s="94">
        <f t="shared" si="4"/>
        <v>58.098429319371725</v>
      </c>
    </row>
    <row r="400" spans="1:5" ht="15.75" customHeight="1">
      <c r="A400" s="192" t="s">
        <v>593</v>
      </c>
      <c r="B400" s="195">
        <v>0</v>
      </c>
      <c r="C400" s="98">
        <v>80000</v>
      </c>
      <c r="D400" s="98">
        <v>80000</v>
      </c>
      <c r="E400" s="94">
        <f t="shared" si="4"/>
        <v>100</v>
      </c>
    </row>
    <row r="401" spans="1:5" ht="15.75" customHeight="1" thickBot="1">
      <c r="A401" s="235" t="s">
        <v>591</v>
      </c>
      <c r="B401" s="236">
        <v>0</v>
      </c>
      <c r="C401" s="174">
        <v>195000</v>
      </c>
      <c r="D401" s="174">
        <v>195000</v>
      </c>
      <c r="E401" s="183">
        <f t="shared" si="4"/>
        <v>100</v>
      </c>
    </row>
    <row r="402" spans="1:8" ht="15.75" customHeight="1" thickBot="1" thickTop="1">
      <c r="A402" s="233" t="s">
        <v>364</v>
      </c>
      <c r="B402" s="234">
        <f>SUM(B403:B403)</f>
        <v>0</v>
      </c>
      <c r="C402" s="234">
        <f>SUM(C403:C403)</f>
        <v>50000</v>
      </c>
      <c r="D402" s="234">
        <f>SUM(D403:D403)</f>
        <v>16500</v>
      </c>
      <c r="E402" s="178">
        <f t="shared" si="4"/>
        <v>33</v>
      </c>
      <c r="F402" s="137">
        <f>SUM(B402)</f>
        <v>0</v>
      </c>
      <c r="G402" s="137">
        <f>SUM(C402)</f>
        <v>50000</v>
      </c>
      <c r="H402" s="137">
        <f>SUM(D402)</f>
        <v>16500</v>
      </c>
    </row>
    <row r="403" spans="1:5" ht="15.75" customHeight="1" thickBot="1">
      <c r="A403" s="244" t="s">
        <v>365</v>
      </c>
      <c r="B403" s="245">
        <v>0</v>
      </c>
      <c r="C403" s="245">
        <v>50000</v>
      </c>
      <c r="D403" s="245">
        <v>16500</v>
      </c>
      <c r="E403" s="246">
        <f aca="true" t="shared" si="6" ref="E403:E483">SUM(D403/C403*100)</f>
        <v>33</v>
      </c>
    </row>
    <row r="404" spans="1:8" ht="15.75" customHeight="1" thickBot="1" thickTop="1">
      <c r="A404" s="239" t="s">
        <v>594</v>
      </c>
      <c r="B404" s="240">
        <f>SUM(B405:B406)</f>
        <v>0</v>
      </c>
      <c r="C404" s="240">
        <f>SUM(C405:C406)</f>
        <v>10000</v>
      </c>
      <c r="D404" s="240">
        <f>SUM(D405:D406)</f>
        <v>10000</v>
      </c>
      <c r="E404" s="178">
        <f t="shared" si="6"/>
        <v>100</v>
      </c>
      <c r="F404" s="137">
        <f>SUM(B404)</f>
        <v>0</v>
      </c>
      <c r="G404" s="137">
        <f>SUM(C404)</f>
        <v>10000</v>
      </c>
      <c r="H404" s="137">
        <f>SUM(D404)</f>
        <v>10000</v>
      </c>
    </row>
    <row r="405" spans="1:5" s="101" customFormat="1" ht="15.75" customHeight="1">
      <c r="A405" s="242" t="s">
        <v>595</v>
      </c>
      <c r="B405" s="243">
        <v>0</v>
      </c>
      <c r="C405" s="243">
        <v>5000</v>
      </c>
      <c r="D405" s="243">
        <v>5000</v>
      </c>
      <c r="E405" s="23">
        <f t="shared" si="6"/>
        <v>100</v>
      </c>
    </row>
    <row r="406" spans="1:5" s="101" customFormat="1" ht="15.75" customHeight="1" thickBot="1">
      <c r="A406" s="235" t="s">
        <v>596</v>
      </c>
      <c r="B406" s="236">
        <v>0</v>
      </c>
      <c r="C406" s="236">
        <v>5000</v>
      </c>
      <c r="D406" s="236">
        <v>5000</v>
      </c>
      <c r="E406" s="183">
        <f t="shared" si="6"/>
        <v>100</v>
      </c>
    </row>
    <row r="407" spans="1:8" ht="15.75" customHeight="1" thickBot="1" thickTop="1">
      <c r="A407" s="233" t="s">
        <v>65</v>
      </c>
      <c r="B407" s="234">
        <f>SUM(B408:B411)</f>
        <v>160000</v>
      </c>
      <c r="C407" s="234">
        <f>SUM(C408:C411)</f>
        <v>160000</v>
      </c>
      <c r="D407" s="234">
        <f>SUM(D408:D411)</f>
        <v>115270</v>
      </c>
      <c r="E407" s="178">
        <f t="shared" si="6"/>
        <v>72.04374999999999</v>
      </c>
      <c r="F407" s="137">
        <f>SUM(B407)</f>
        <v>160000</v>
      </c>
      <c r="G407" s="137">
        <f>SUM(C407)</f>
        <v>160000</v>
      </c>
      <c r="H407" s="137">
        <f>SUM(D407)</f>
        <v>115270</v>
      </c>
    </row>
    <row r="408" spans="1:5" ht="15.75" customHeight="1">
      <c r="A408" s="190" t="s">
        <v>597</v>
      </c>
      <c r="B408" s="191">
        <v>40000</v>
      </c>
      <c r="C408" s="191">
        <v>40000</v>
      </c>
      <c r="D408" s="191">
        <v>56520</v>
      </c>
      <c r="E408" s="23">
        <f t="shared" si="6"/>
        <v>141.3</v>
      </c>
    </row>
    <row r="409" spans="1:5" ht="15.75" customHeight="1">
      <c r="A409" s="192" t="s">
        <v>366</v>
      </c>
      <c r="B409" s="193">
        <v>70000</v>
      </c>
      <c r="C409" s="193">
        <v>70000</v>
      </c>
      <c r="D409" s="193">
        <v>54870</v>
      </c>
      <c r="E409" s="94">
        <f t="shared" si="6"/>
        <v>78.38571428571429</v>
      </c>
    </row>
    <row r="410" spans="1:5" ht="15.75" customHeight="1">
      <c r="A410" s="192" t="s">
        <v>367</v>
      </c>
      <c r="B410" s="193">
        <v>50000</v>
      </c>
      <c r="C410" s="193">
        <v>50000</v>
      </c>
      <c r="D410" s="193">
        <v>0</v>
      </c>
      <c r="E410" s="94">
        <f t="shared" si="6"/>
        <v>0</v>
      </c>
    </row>
    <row r="411" spans="1:5" ht="15.75" customHeight="1" thickBot="1">
      <c r="A411" s="235" t="s">
        <v>368</v>
      </c>
      <c r="B411" s="236">
        <v>0</v>
      </c>
      <c r="C411" s="236">
        <v>0</v>
      </c>
      <c r="D411" s="236">
        <v>3880</v>
      </c>
      <c r="E411" s="183" t="s">
        <v>94</v>
      </c>
    </row>
    <row r="412" spans="1:8" ht="15.75" customHeight="1" thickBot="1" thickTop="1">
      <c r="A412" s="233" t="s">
        <v>42</v>
      </c>
      <c r="B412" s="234">
        <f>SUM(B413:B419)</f>
        <v>4117000</v>
      </c>
      <c r="C412" s="234">
        <f>SUM(C413:C419)</f>
        <v>7177000</v>
      </c>
      <c r="D412" s="234">
        <f>SUM(D413:D419)</f>
        <v>7011455.39</v>
      </c>
      <c r="E412" s="178">
        <f t="shared" si="6"/>
        <v>97.69340100320467</v>
      </c>
      <c r="F412" s="137">
        <f>SUM(B412)</f>
        <v>4117000</v>
      </c>
      <c r="G412" s="137">
        <f>SUM(C412)</f>
        <v>7177000</v>
      </c>
      <c r="H412" s="137">
        <f>SUM(D412)</f>
        <v>7011455.39</v>
      </c>
    </row>
    <row r="413" spans="1:5" ht="15.75" customHeight="1">
      <c r="A413" s="190" t="s">
        <v>369</v>
      </c>
      <c r="B413" s="191">
        <v>3992000</v>
      </c>
      <c r="C413" s="191">
        <v>3992000</v>
      </c>
      <c r="D413" s="191">
        <v>3992000</v>
      </c>
      <c r="E413" s="23">
        <f t="shared" si="6"/>
        <v>100</v>
      </c>
    </row>
    <row r="414" spans="1:5" ht="15.75" customHeight="1">
      <c r="A414" s="192" t="s">
        <v>370</v>
      </c>
      <c r="B414" s="193">
        <v>15000</v>
      </c>
      <c r="C414" s="193">
        <v>35000</v>
      </c>
      <c r="D414" s="193">
        <v>35000</v>
      </c>
      <c r="E414" s="94">
        <f t="shared" si="6"/>
        <v>100</v>
      </c>
    </row>
    <row r="415" spans="1:5" ht="15.75" customHeight="1">
      <c r="A415" s="192" t="s">
        <v>371</v>
      </c>
      <c r="B415" s="193">
        <v>20000</v>
      </c>
      <c r="C415" s="193">
        <v>150000</v>
      </c>
      <c r="D415" s="193">
        <v>138140.84</v>
      </c>
      <c r="E415" s="94">
        <f t="shared" si="6"/>
        <v>92.09389333333333</v>
      </c>
    </row>
    <row r="416" spans="1:5" ht="15.75" customHeight="1">
      <c r="A416" s="192" t="s">
        <v>372</v>
      </c>
      <c r="B416" s="193">
        <v>40000</v>
      </c>
      <c r="C416" s="193">
        <v>200000</v>
      </c>
      <c r="D416" s="193">
        <v>168719.33</v>
      </c>
      <c r="E416" s="94">
        <f t="shared" si="6"/>
        <v>84.35966499999999</v>
      </c>
    </row>
    <row r="417" spans="1:5" ht="15.75" customHeight="1">
      <c r="A417" s="192" t="s">
        <v>373</v>
      </c>
      <c r="B417" s="193">
        <v>30000</v>
      </c>
      <c r="C417" s="193">
        <v>30000</v>
      </c>
      <c r="D417" s="193">
        <v>39462.02</v>
      </c>
      <c r="E417" s="94">
        <f t="shared" si="6"/>
        <v>131.54006666666666</v>
      </c>
    </row>
    <row r="418" spans="1:5" ht="15.75" customHeight="1">
      <c r="A418" s="192" t="s">
        <v>374</v>
      </c>
      <c r="B418" s="193">
        <v>20000</v>
      </c>
      <c r="C418" s="193">
        <v>100000</v>
      </c>
      <c r="D418" s="193">
        <v>75851.2</v>
      </c>
      <c r="E418" s="94">
        <f t="shared" si="6"/>
        <v>75.85119999999999</v>
      </c>
    </row>
    <row r="419" spans="1:5" ht="15.75" customHeight="1" thickBot="1">
      <c r="A419" s="235" t="s">
        <v>375</v>
      </c>
      <c r="B419" s="236">
        <v>0</v>
      </c>
      <c r="C419" s="236">
        <v>2670000</v>
      </c>
      <c r="D419" s="236">
        <v>2562282</v>
      </c>
      <c r="E419" s="183">
        <f t="shared" si="6"/>
        <v>95.9656179775281</v>
      </c>
    </row>
    <row r="420" spans="1:8" ht="15.75" customHeight="1" thickBot="1" thickTop="1">
      <c r="A420" s="233" t="s">
        <v>66</v>
      </c>
      <c r="B420" s="234">
        <f>SUM(B421:B428)</f>
        <v>570000</v>
      </c>
      <c r="C420" s="234">
        <f>SUM(C421:C428)</f>
        <v>655000</v>
      </c>
      <c r="D420" s="234">
        <f>SUM(D421:D428)</f>
        <v>654925.8</v>
      </c>
      <c r="E420" s="178">
        <f t="shared" si="6"/>
        <v>99.9886717557252</v>
      </c>
      <c r="F420" s="137">
        <f>SUM(B420)</f>
        <v>570000</v>
      </c>
      <c r="G420" s="137">
        <f>SUM(C420)</f>
        <v>655000</v>
      </c>
      <c r="H420" s="137">
        <f>SUM(D420)</f>
        <v>654925.8</v>
      </c>
    </row>
    <row r="421" spans="1:5" s="101" customFormat="1" ht="15.75" customHeight="1">
      <c r="A421" s="242" t="s">
        <v>598</v>
      </c>
      <c r="B421" s="243">
        <v>0</v>
      </c>
      <c r="C421" s="243">
        <v>40000</v>
      </c>
      <c r="D421" s="243">
        <v>40000</v>
      </c>
      <c r="E421" s="23">
        <f t="shared" si="6"/>
        <v>100</v>
      </c>
    </row>
    <row r="422" spans="1:5" s="101" customFormat="1" ht="15.75" customHeight="1">
      <c r="A422" s="192" t="s">
        <v>599</v>
      </c>
      <c r="B422" s="193">
        <v>0</v>
      </c>
      <c r="C422" s="193">
        <v>5000</v>
      </c>
      <c r="D422" s="193">
        <v>5000</v>
      </c>
      <c r="E422" s="23">
        <f t="shared" si="6"/>
        <v>100</v>
      </c>
    </row>
    <row r="423" spans="1:5" ht="15.75" customHeight="1">
      <c r="A423" s="190" t="s">
        <v>376</v>
      </c>
      <c r="B423" s="191">
        <v>250000</v>
      </c>
      <c r="C423" s="191">
        <v>250000</v>
      </c>
      <c r="D423" s="191">
        <v>243987</v>
      </c>
      <c r="E423" s="23">
        <f t="shared" si="6"/>
        <v>97.5948</v>
      </c>
    </row>
    <row r="424" spans="1:5" ht="15.75" customHeight="1">
      <c r="A424" s="192" t="s">
        <v>377</v>
      </c>
      <c r="B424" s="193">
        <v>0</v>
      </c>
      <c r="C424" s="193">
        <v>0</v>
      </c>
      <c r="D424" s="193">
        <v>2168</v>
      </c>
      <c r="E424" s="94" t="s">
        <v>94</v>
      </c>
    </row>
    <row r="425" spans="1:5" ht="15.75" customHeight="1">
      <c r="A425" s="192" t="s">
        <v>601</v>
      </c>
      <c r="B425" s="193">
        <v>0</v>
      </c>
      <c r="C425" s="193">
        <v>0</v>
      </c>
      <c r="D425" s="193">
        <v>4293</v>
      </c>
      <c r="E425" s="94" t="s">
        <v>94</v>
      </c>
    </row>
    <row r="426" spans="1:5" ht="15.75" customHeight="1">
      <c r="A426" s="192" t="s">
        <v>600</v>
      </c>
      <c r="B426" s="193">
        <v>0</v>
      </c>
      <c r="C426" s="193">
        <v>0</v>
      </c>
      <c r="D426" s="193">
        <v>1736.8</v>
      </c>
      <c r="E426" s="94" t="s">
        <v>94</v>
      </c>
    </row>
    <row r="427" spans="1:5" ht="15.75" customHeight="1">
      <c r="A427" s="192" t="s">
        <v>378</v>
      </c>
      <c r="B427" s="193">
        <v>300000</v>
      </c>
      <c r="C427" s="193">
        <v>300000</v>
      </c>
      <c r="D427" s="193">
        <v>300000</v>
      </c>
      <c r="E427" s="94">
        <f t="shared" si="6"/>
        <v>100</v>
      </c>
    </row>
    <row r="428" spans="1:5" ht="15.75" customHeight="1" thickBot="1">
      <c r="A428" s="235" t="s">
        <v>379</v>
      </c>
      <c r="B428" s="236">
        <v>20000</v>
      </c>
      <c r="C428" s="236">
        <v>60000</v>
      </c>
      <c r="D428" s="236">
        <v>57741</v>
      </c>
      <c r="E428" s="183">
        <f t="shared" si="6"/>
        <v>96.235</v>
      </c>
    </row>
    <row r="429" spans="1:8" ht="15.75" customHeight="1" thickBot="1" thickTop="1">
      <c r="A429" s="233" t="s">
        <v>67</v>
      </c>
      <c r="B429" s="234">
        <f>SUM(B430:B444)</f>
        <v>1023000</v>
      </c>
      <c r="C429" s="234">
        <f>SUM(C430:C444)</f>
        <v>2245000</v>
      </c>
      <c r="D429" s="234">
        <f>SUM(D430:D444)</f>
        <v>2055329.2</v>
      </c>
      <c r="E429" s="178">
        <f t="shared" si="6"/>
        <v>91.55141202672606</v>
      </c>
      <c r="F429" s="137">
        <f>SUM(B429)</f>
        <v>1023000</v>
      </c>
      <c r="G429" s="137">
        <f>SUM(C429)</f>
        <v>2245000</v>
      </c>
      <c r="H429" s="137">
        <f>SUM(D429)</f>
        <v>2055329.2</v>
      </c>
    </row>
    <row r="430" spans="1:5" ht="15.75" customHeight="1">
      <c r="A430" s="190" t="s">
        <v>380</v>
      </c>
      <c r="B430" s="191">
        <v>5000</v>
      </c>
      <c r="C430" s="191">
        <v>5000</v>
      </c>
      <c r="D430" s="191">
        <v>0</v>
      </c>
      <c r="E430" s="23">
        <f t="shared" si="6"/>
        <v>0</v>
      </c>
    </row>
    <row r="431" spans="1:5" ht="15.75" customHeight="1">
      <c r="A431" s="192" t="s">
        <v>602</v>
      </c>
      <c r="B431" s="193">
        <v>0</v>
      </c>
      <c r="C431" s="193">
        <v>15000</v>
      </c>
      <c r="D431" s="193">
        <v>9900</v>
      </c>
      <c r="E431" s="94">
        <f t="shared" si="6"/>
        <v>66</v>
      </c>
    </row>
    <row r="432" spans="1:5" ht="15.75" customHeight="1">
      <c r="A432" s="192" t="s">
        <v>381</v>
      </c>
      <c r="B432" s="193">
        <v>88000</v>
      </c>
      <c r="C432" s="193">
        <v>118000</v>
      </c>
      <c r="D432" s="193">
        <v>87600</v>
      </c>
      <c r="E432" s="94">
        <f t="shared" si="6"/>
        <v>74.23728813559322</v>
      </c>
    </row>
    <row r="433" spans="1:5" ht="15.75" customHeight="1">
      <c r="A433" s="192" t="s">
        <v>603</v>
      </c>
      <c r="B433" s="193">
        <v>0</v>
      </c>
      <c r="C433" s="193">
        <v>85000</v>
      </c>
      <c r="D433" s="193">
        <v>102600</v>
      </c>
      <c r="E433" s="94">
        <f t="shared" si="6"/>
        <v>120.70588235294117</v>
      </c>
    </row>
    <row r="434" spans="1:5" ht="15.75" customHeight="1">
      <c r="A434" s="192" t="s">
        <v>382</v>
      </c>
      <c r="B434" s="193">
        <v>930000</v>
      </c>
      <c r="C434" s="193">
        <v>1000000</v>
      </c>
      <c r="D434" s="193">
        <v>999099.2</v>
      </c>
      <c r="E434" s="94">
        <f t="shared" si="6"/>
        <v>99.90992</v>
      </c>
    </row>
    <row r="435" spans="1:5" ht="15.75" customHeight="1">
      <c r="A435" s="192" t="s">
        <v>383</v>
      </c>
      <c r="B435" s="193">
        <v>0</v>
      </c>
      <c r="C435" s="193">
        <v>0</v>
      </c>
      <c r="D435" s="193">
        <v>8620</v>
      </c>
      <c r="E435" s="94" t="s">
        <v>94</v>
      </c>
    </row>
    <row r="436" spans="1:5" ht="15.75" customHeight="1">
      <c r="A436" s="192" t="s">
        <v>384</v>
      </c>
      <c r="B436" s="193">
        <v>0</v>
      </c>
      <c r="C436" s="193">
        <v>2000</v>
      </c>
      <c r="D436" s="193">
        <v>15302</v>
      </c>
      <c r="E436" s="94">
        <f t="shared" si="6"/>
        <v>765.1</v>
      </c>
    </row>
    <row r="437" spans="1:5" ht="15.75" customHeight="1">
      <c r="A437" s="192" t="s">
        <v>604</v>
      </c>
      <c r="B437" s="193">
        <v>0</v>
      </c>
      <c r="C437" s="193">
        <v>0</v>
      </c>
      <c r="D437" s="193">
        <v>15840</v>
      </c>
      <c r="E437" s="94" t="s">
        <v>94</v>
      </c>
    </row>
    <row r="438" spans="1:5" ht="15.75" customHeight="1">
      <c r="A438" s="192" t="s">
        <v>605</v>
      </c>
      <c r="B438" s="193">
        <v>0</v>
      </c>
      <c r="C438" s="193">
        <v>192000</v>
      </c>
      <c r="D438" s="193">
        <v>191238</v>
      </c>
      <c r="E438" s="94">
        <f t="shared" si="6"/>
        <v>99.603125</v>
      </c>
    </row>
    <row r="439" spans="1:5" ht="15.75" customHeight="1">
      <c r="A439" s="192" t="s">
        <v>606</v>
      </c>
      <c r="B439" s="193">
        <v>0</v>
      </c>
      <c r="C439" s="193">
        <v>85000</v>
      </c>
      <c r="D439" s="193">
        <v>89880</v>
      </c>
      <c r="E439" s="94">
        <f t="shared" si="6"/>
        <v>105.74117647058823</v>
      </c>
    </row>
    <row r="440" spans="1:5" ht="15.75" customHeight="1">
      <c r="A440" s="192" t="s">
        <v>607</v>
      </c>
      <c r="B440" s="193">
        <v>0</v>
      </c>
      <c r="C440" s="193">
        <v>80000</v>
      </c>
      <c r="D440" s="193">
        <v>0</v>
      </c>
      <c r="E440" s="94">
        <f t="shared" si="6"/>
        <v>0</v>
      </c>
    </row>
    <row r="441" spans="1:5" ht="15.75" customHeight="1">
      <c r="A441" s="192" t="s">
        <v>385</v>
      </c>
      <c r="B441" s="193">
        <v>0</v>
      </c>
      <c r="C441" s="193">
        <v>17000</v>
      </c>
      <c r="D441" s="193">
        <v>1187</v>
      </c>
      <c r="E441" s="94">
        <f t="shared" si="6"/>
        <v>6.98235294117647</v>
      </c>
    </row>
    <row r="442" spans="1:5" ht="15.75" customHeight="1">
      <c r="A442" s="192" t="s">
        <v>386</v>
      </c>
      <c r="B442" s="193">
        <v>0</v>
      </c>
      <c r="C442" s="193">
        <v>80000</v>
      </c>
      <c r="D442" s="193">
        <v>0</v>
      </c>
      <c r="E442" s="94">
        <f t="shared" si="6"/>
        <v>0</v>
      </c>
    </row>
    <row r="443" spans="1:5" ht="15.75" customHeight="1">
      <c r="A443" s="194" t="s">
        <v>608</v>
      </c>
      <c r="B443" s="195">
        <v>0</v>
      </c>
      <c r="C443" s="195">
        <v>495000</v>
      </c>
      <c r="D443" s="195">
        <v>463563</v>
      </c>
      <c r="E443" s="94">
        <f t="shared" si="6"/>
        <v>93.6490909090909</v>
      </c>
    </row>
    <row r="444" spans="1:5" ht="15.75" customHeight="1" thickBot="1">
      <c r="A444" s="235" t="s">
        <v>609</v>
      </c>
      <c r="B444" s="236">
        <v>0</v>
      </c>
      <c r="C444" s="236">
        <v>71000</v>
      </c>
      <c r="D444" s="236">
        <v>70500</v>
      </c>
      <c r="E444" s="183">
        <f t="shared" si="6"/>
        <v>99.29577464788733</v>
      </c>
    </row>
    <row r="445" spans="1:8" ht="15.75" customHeight="1" thickBot="1" thickTop="1">
      <c r="A445" s="233" t="s">
        <v>68</v>
      </c>
      <c r="B445" s="234">
        <f>SUM(B446:B449)</f>
        <v>2975000</v>
      </c>
      <c r="C445" s="234">
        <f>SUM(C446:C449)</f>
        <v>3316700</v>
      </c>
      <c r="D445" s="234">
        <f>SUM(D446:D449)</f>
        <v>3312281</v>
      </c>
      <c r="E445" s="178">
        <f t="shared" si="6"/>
        <v>99.86676515813912</v>
      </c>
      <c r="F445" s="137">
        <f>SUM(B445)</f>
        <v>2975000</v>
      </c>
      <c r="G445" s="137">
        <f>SUM(C445)</f>
        <v>3316700</v>
      </c>
      <c r="H445" s="137">
        <f>SUM(D445)</f>
        <v>3312281</v>
      </c>
    </row>
    <row r="446" spans="1:5" ht="15.75" customHeight="1">
      <c r="A446" s="190" t="s">
        <v>387</v>
      </c>
      <c r="B446" s="191">
        <v>0</v>
      </c>
      <c r="C446" s="191">
        <v>0</v>
      </c>
      <c r="D446" s="191">
        <v>36081</v>
      </c>
      <c r="E446" s="247" t="s">
        <v>94</v>
      </c>
    </row>
    <row r="447" spans="1:5" ht="15.75" customHeight="1">
      <c r="A447" s="190" t="s">
        <v>347</v>
      </c>
      <c r="B447" s="191">
        <v>0</v>
      </c>
      <c r="C447" s="191">
        <v>0</v>
      </c>
      <c r="D447" s="191">
        <v>9600</v>
      </c>
      <c r="E447" s="248" t="s">
        <v>94</v>
      </c>
    </row>
    <row r="448" spans="1:5" ht="15.75" customHeight="1">
      <c r="A448" s="192" t="s">
        <v>388</v>
      </c>
      <c r="B448" s="193">
        <v>115100</v>
      </c>
      <c r="C448" s="193">
        <v>50100</v>
      </c>
      <c r="D448" s="193">
        <v>0</v>
      </c>
      <c r="E448" s="23">
        <f t="shared" si="6"/>
        <v>0</v>
      </c>
    </row>
    <row r="449" spans="1:5" ht="15.75" customHeight="1">
      <c r="A449" s="200" t="s">
        <v>389</v>
      </c>
      <c r="B449" s="201">
        <f>SUM(B450:B470)</f>
        <v>2859900</v>
      </c>
      <c r="C449" s="201">
        <f>SUM(C450:C470)</f>
        <v>3266600</v>
      </c>
      <c r="D449" s="201">
        <f>SUM(D450:D470)</f>
        <v>3266600</v>
      </c>
      <c r="E449" s="139">
        <f t="shared" si="6"/>
        <v>100</v>
      </c>
    </row>
    <row r="450" spans="1:5" ht="15.75" customHeight="1">
      <c r="A450" s="192" t="s">
        <v>610</v>
      </c>
      <c r="B450" s="193">
        <v>295500</v>
      </c>
      <c r="C450" s="193">
        <v>326600</v>
      </c>
      <c r="D450" s="102">
        <v>326600</v>
      </c>
      <c r="E450" s="94">
        <f t="shared" si="6"/>
        <v>100</v>
      </c>
    </row>
    <row r="451" spans="1:5" ht="15.75" customHeight="1">
      <c r="A451" s="192" t="s">
        <v>611</v>
      </c>
      <c r="B451" s="193">
        <v>777400</v>
      </c>
      <c r="C451" s="193">
        <v>859200</v>
      </c>
      <c r="D451" s="102">
        <v>859200</v>
      </c>
      <c r="E451" s="94">
        <f t="shared" si="6"/>
        <v>100</v>
      </c>
    </row>
    <row r="452" spans="1:5" ht="15.75" customHeight="1">
      <c r="A452" s="192" t="s">
        <v>617</v>
      </c>
      <c r="B452" s="193">
        <v>0</v>
      </c>
      <c r="C452" s="193">
        <v>30000</v>
      </c>
      <c r="D452" s="102">
        <v>30000</v>
      </c>
      <c r="E452" s="94">
        <f t="shared" si="6"/>
        <v>100</v>
      </c>
    </row>
    <row r="453" spans="1:5" ht="15.75" customHeight="1">
      <c r="A453" s="192" t="s">
        <v>612</v>
      </c>
      <c r="B453" s="193">
        <v>24500</v>
      </c>
      <c r="C453" s="193">
        <v>27100</v>
      </c>
      <c r="D453" s="102">
        <v>27100</v>
      </c>
      <c r="E453" s="94">
        <f t="shared" si="6"/>
        <v>100</v>
      </c>
    </row>
    <row r="454" spans="1:5" ht="15.75" customHeight="1">
      <c r="A454" s="192" t="s">
        <v>390</v>
      </c>
      <c r="B454" s="193">
        <v>0</v>
      </c>
      <c r="C454" s="193">
        <v>1700</v>
      </c>
      <c r="D454" s="102">
        <v>1700</v>
      </c>
      <c r="E454" s="94">
        <f t="shared" si="6"/>
        <v>100</v>
      </c>
    </row>
    <row r="455" spans="1:5" ht="15.75" customHeight="1">
      <c r="A455" s="192" t="s">
        <v>619</v>
      </c>
      <c r="B455" s="193">
        <v>740700</v>
      </c>
      <c r="C455" s="193">
        <v>828700</v>
      </c>
      <c r="D455" s="102">
        <v>828700</v>
      </c>
      <c r="E455" s="94">
        <f t="shared" si="6"/>
        <v>100</v>
      </c>
    </row>
    <row r="456" spans="1:5" ht="15.75" customHeight="1">
      <c r="A456" s="192" t="s">
        <v>613</v>
      </c>
      <c r="B456" s="193">
        <v>5000</v>
      </c>
      <c r="C456" s="193">
        <v>10000</v>
      </c>
      <c r="D456" s="102">
        <v>10000</v>
      </c>
      <c r="E456" s="94">
        <f t="shared" si="6"/>
        <v>100</v>
      </c>
    </row>
    <row r="457" spans="1:5" ht="15.75" customHeight="1">
      <c r="A457" s="192" t="s">
        <v>614</v>
      </c>
      <c r="B457" s="193">
        <v>185100</v>
      </c>
      <c r="C457" s="193">
        <v>204600</v>
      </c>
      <c r="D457" s="102">
        <v>204600</v>
      </c>
      <c r="E457" s="94">
        <f t="shared" si="6"/>
        <v>100</v>
      </c>
    </row>
    <row r="458" spans="1:5" ht="15.75" customHeight="1">
      <c r="A458" s="192" t="s">
        <v>391</v>
      </c>
      <c r="B458" s="193">
        <v>0</v>
      </c>
      <c r="C458" s="193">
        <v>5000</v>
      </c>
      <c r="D458" s="102">
        <v>5000</v>
      </c>
      <c r="E458" s="94">
        <f t="shared" si="6"/>
        <v>100</v>
      </c>
    </row>
    <row r="459" spans="1:5" ht="15.75" customHeight="1">
      <c r="A459" s="192" t="s">
        <v>620</v>
      </c>
      <c r="B459" s="193">
        <v>434000</v>
      </c>
      <c r="C459" s="193">
        <v>489700</v>
      </c>
      <c r="D459" s="102">
        <v>489700</v>
      </c>
      <c r="E459" s="94">
        <f t="shared" si="6"/>
        <v>100</v>
      </c>
    </row>
    <row r="460" spans="1:5" ht="15.75" customHeight="1">
      <c r="A460" s="192" t="s">
        <v>615</v>
      </c>
      <c r="B460" s="193">
        <v>227700</v>
      </c>
      <c r="C460" s="193">
        <v>251700</v>
      </c>
      <c r="D460" s="102">
        <v>251700</v>
      </c>
      <c r="E460" s="94">
        <f t="shared" si="6"/>
        <v>100</v>
      </c>
    </row>
    <row r="461" spans="1:5" ht="15.75" customHeight="1">
      <c r="A461" s="192" t="s">
        <v>625</v>
      </c>
      <c r="B461" s="193">
        <v>5000</v>
      </c>
      <c r="C461" s="193">
        <v>5000</v>
      </c>
      <c r="D461" s="102">
        <v>5000</v>
      </c>
      <c r="E461" s="94">
        <f t="shared" si="6"/>
        <v>100</v>
      </c>
    </row>
    <row r="462" spans="1:5" ht="15.75" customHeight="1">
      <c r="A462" s="192" t="s">
        <v>618</v>
      </c>
      <c r="B462" s="193">
        <v>54300</v>
      </c>
      <c r="C462" s="193">
        <v>70000</v>
      </c>
      <c r="D462" s="102">
        <v>70000</v>
      </c>
      <c r="E462" s="94">
        <f t="shared" si="6"/>
        <v>100</v>
      </c>
    </row>
    <row r="463" spans="1:5" ht="15.75" customHeight="1">
      <c r="A463" s="192" t="s">
        <v>616</v>
      </c>
      <c r="B463" s="193">
        <v>110700</v>
      </c>
      <c r="C463" s="193">
        <v>122300</v>
      </c>
      <c r="D463" s="102">
        <v>122300</v>
      </c>
      <c r="E463" s="94">
        <f t="shared" si="6"/>
        <v>100</v>
      </c>
    </row>
    <row r="464" spans="1:5" ht="15.75" customHeight="1">
      <c r="A464" s="192" t="s">
        <v>392</v>
      </c>
      <c r="B464" s="193">
        <v>0</v>
      </c>
      <c r="C464" s="193">
        <v>5000</v>
      </c>
      <c r="D464" s="102">
        <v>5000</v>
      </c>
      <c r="E464" s="94">
        <f t="shared" si="6"/>
        <v>100</v>
      </c>
    </row>
    <row r="465" spans="1:5" ht="15.75" customHeight="1">
      <c r="A465" s="192" t="s">
        <v>621</v>
      </c>
      <c r="B465" s="193">
        <v>0</v>
      </c>
      <c r="C465" s="193">
        <v>10000</v>
      </c>
      <c r="D465" s="102">
        <v>10000</v>
      </c>
      <c r="E465" s="94">
        <f aca="true" t="shared" si="7" ref="E465:E470">SUM(D465/C465*100)</f>
        <v>100</v>
      </c>
    </row>
    <row r="466" spans="1:5" ht="15.75" customHeight="1">
      <c r="A466" s="192" t="s">
        <v>393</v>
      </c>
      <c r="B466" s="193">
        <v>0</v>
      </c>
      <c r="C466" s="193">
        <v>3000</v>
      </c>
      <c r="D466" s="102">
        <v>3000</v>
      </c>
      <c r="E466" s="94">
        <f t="shared" si="7"/>
        <v>100</v>
      </c>
    </row>
    <row r="467" spans="1:5" ht="15.75" customHeight="1">
      <c r="A467" s="192" t="s">
        <v>622</v>
      </c>
      <c r="B467" s="193">
        <v>0</v>
      </c>
      <c r="C467" s="193">
        <v>5000</v>
      </c>
      <c r="D467" s="102">
        <v>5000</v>
      </c>
      <c r="E467" s="94">
        <f t="shared" si="7"/>
        <v>100</v>
      </c>
    </row>
    <row r="468" spans="1:6" ht="15.75" customHeight="1">
      <c r="A468" s="194" t="s">
        <v>394</v>
      </c>
      <c r="B468" s="195">
        <v>0</v>
      </c>
      <c r="C468" s="195">
        <v>2000</v>
      </c>
      <c r="D468" s="98">
        <v>2000</v>
      </c>
      <c r="E468" s="94">
        <f t="shared" si="7"/>
        <v>100</v>
      </c>
      <c r="F468" s="3" t="s">
        <v>626</v>
      </c>
    </row>
    <row r="469" spans="1:5" ht="15.75" customHeight="1">
      <c r="A469" s="194" t="s">
        <v>624</v>
      </c>
      <c r="B469" s="195">
        <v>0</v>
      </c>
      <c r="C469" s="195">
        <v>5000</v>
      </c>
      <c r="D469" s="98">
        <v>5000</v>
      </c>
      <c r="E469" s="94">
        <f t="shared" si="7"/>
        <v>100</v>
      </c>
    </row>
    <row r="470" spans="1:5" ht="15.75" customHeight="1" thickBot="1">
      <c r="A470" s="235" t="s">
        <v>623</v>
      </c>
      <c r="B470" s="236">
        <v>0</v>
      </c>
      <c r="C470" s="236">
        <v>5000</v>
      </c>
      <c r="D470" s="174">
        <v>5000</v>
      </c>
      <c r="E470" s="183">
        <f t="shared" si="7"/>
        <v>100</v>
      </c>
    </row>
    <row r="471" spans="1:8" ht="15.75" customHeight="1" thickBot="1" thickTop="1">
      <c r="A471" s="233" t="s">
        <v>43</v>
      </c>
      <c r="B471" s="234">
        <f>SUM(B472)</f>
        <v>550000</v>
      </c>
      <c r="C471" s="234">
        <f>SUM(C472)</f>
        <v>550000</v>
      </c>
      <c r="D471" s="234">
        <f>SUM(D472)</f>
        <v>550000</v>
      </c>
      <c r="E471" s="178">
        <f t="shared" si="6"/>
        <v>100</v>
      </c>
      <c r="F471" s="137">
        <f>SUM(B471)</f>
        <v>550000</v>
      </c>
      <c r="G471" s="137">
        <f>SUM(C471)</f>
        <v>550000</v>
      </c>
      <c r="H471" s="137">
        <f>SUM(D471)</f>
        <v>550000</v>
      </c>
    </row>
    <row r="472" spans="1:5" ht="15.75" customHeight="1" thickBot="1">
      <c r="A472" s="244" t="s">
        <v>395</v>
      </c>
      <c r="B472" s="245">
        <v>550000</v>
      </c>
      <c r="C472" s="245">
        <v>550000</v>
      </c>
      <c r="D472" s="245">
        <v>550000</v>
      </c>
      <c r="E472" s="246">
        <f t="shared" si="6"/>
        <v>100</v>
      </c>
    </row>
    <row r="473" spans="1:8" ht="15.75" customHeight="1" thickBot="1" thickTop="1">
      <c r="A473" s="233" t="s">
        <v>69</v>
      </c>
      <c r="B473" s="234">
        <f>SUM(B474:B477)</f>
        <v>315000</v>
      </c>
      <c r="C473" s="234">
        <f>SUM(C474:C477)</f>
        <v>259000</v>
      </c>
      <c r="D473" s="234">
        <f>SUM(D474:D477)</f>
        <v>250680.4</v>
      </c>
      <c r="E473" s="178">
        <f t="shared" si="6"/>
        <v>96.78779922779923</v>
      </c>
      <c r="F473" s="137">
        <f>SUM(B473)</f>
        <v>315000</v>
      </c>
      <c r="G473" s="137">
        <f>SUM(C473)</f>
        <v>259000</v>
      </c>
      <c r="H473" s="137">
        <f>SUM(D473)</f>
        <v>250680.4</v>
      </c>
    </row>
    <row r="474" spans="1:5" ht="15.75" customHeight="1">
      <c r="A474" s="190" t="s">
        <v>396</v>
      </c>
      <c r="B474" s="191">
        <v>10000</v>
      </c>
      <c r="C474" s="191">
        <v>11000</v>
      </c>
      <c r="D474" s="191">
        <v>10000</v>
      </c>
      <c r="E474" s="23">
        <f t="shared" si="6"/>
        <v>90.9090909090909</v>
      </c>
    </row>
    <row r="475" spans="1:5" ht="15.75" customHeight="1">
      <c r="A475" s="192" t="s">
        <v>397</v>
      </c>
      <c r="B475" s="193">
        <v>5000</v>
      </c>
      <c r="C475" s="193">
        <v>5000</v>
      </c>
      <c r="D475" s="193">
        <v>5000</v>
      </c>
      <c r="E475" s="94">
        <f t="shared" si="6"/>
        <v>100</v>
      </c>
    </row>
    <row r="476" spans="1:5" ht="15.75" customHeight="1">
      <c r="A476" s="194" t="s">
        <v>627</v>
      </c>
      <c r="B476" s="195">
        <v>0</v>
      </c>
      <c r="C476" s="195">
        <v>3000</v>
      </c>
      <c r="D476" s="195">
        <v>3000</v>
      </c>
      <c r="E476" s="94">
        <f t="shared" si="6"/>
        <v>100</v>
      </c>
    </row>
    <row r="477" spans="1:5" ht="15.75" customHeight="1" thickBot="1">
      <c r="A477" s="235" t="s">
        <v>398</v>
      </c>
      <c r="B477" s="236">
        <v>300000</v>
      </c>
      <c r="C477" s="236">
        <v>240000</v>
      </c>
      <c r="D477" s="236">
        <v>232680.4</v>
      </c>
      <c r="E477" s="183">
        <f t="shared" si="6"/>
        <v>96.95016666666666</v>
      </c>
    </row>
    <row r="478" spans="1:8" ht="15.75" customHeight="1" thickBot="1" thickTop="1">
      <c r="A478" s="239" t="s">
        <v>628</v>
      </c>
      <c r="B478" s="240">
        <f>SUM(B479)</f>
        <v>0</v>
      </c>
      <c r="C478" s="240">
        <f>SUM(C479)</f>
        <v>141000</v>
      </c>
      <c r="D478" s="240">
        <f>SUM(D479)</f>
        <v>140784</v>
      </c>
      <c r="E478" s="178">
        <f t="shared" si="6"/>
        <v>99.8468085106383</v>
      </c>
      <c r="F478" s="137">
        <f>SUM(B478)</f>
        <v>0</v>
      </c>
      <c r="G478" s="137">
        <f>SUM(C478)</f>
        <v>141000</v>
      </c>
      <c r="H478" s="137">
        <f>SUM(D478)</f>
        <v>140784</v>
      </c>
    </row>
    <row r="479" spans="1:5" ht="15.75" customHeight="1" thickBot="1">
      <c r="A479" s="244" t="s">
        <v>629</v>
      </c>
      <c r="B479" s="245">
        <v>0</v>
      </c>
      <c r="C479" s="245">
        <v>141000</v>
      </c>
      <c r="D479" s="245">
        <v>140784</v>
      </c>
      <c r="E479" s="246">
        <f t="shared" si="6"/>
        <v>99.8468085106383</v>
      </c>
    </row>
    <row r="480" spans="1:8" ht="15.75" customHeight="1" thickBot="1" thickTop="1">
      <c r="A480" s="233" t="s">
        <v>399</v>
      </c>
      <c r="B480" s="234">
        <f>SUM(B481:B488)</f>
        <v>103000</v>
      </c>
      <c r="C480" s="234">
        <f>SUM(C481:C488)</f>
        <v>103000</v>
      </c>
      <c r="D480" s="234">
        <f>SUM(D481:D488)</f>
        <v>103000</v>
      </c>
      <c r="E480" s="155">
        <f t="shared" si="6"/>
        <v>100</v>
      </c>
      <c r="F480" s="137">
        <f>SUM(B480)</f>
        <v>103000</v>
      </c>
      <c r="G480" s="137">
        <f>SUM(C480)</f>
        <v>103000</v>
      </c>
      <c r="H480" s="137">
        <f>SUM(D480)</f>
        <v>103000</v>
      </c>
    </row>
    <row r="481" spans="1:5" ht="15.75" customHeight="1">
      <c r="A481" s="190" t="s">
        <v>400</v>
      </c>
      <c r="B481" s="191">
        <v>12000</v>
      </c>
      <c r="C481" s="191">
        <v>12000</v>
      </c>
      <c r="D481" s="191">
        <v>12000</v>
      </c>
      <c r="E481" s="23">
        <f t="shared" si="6"/>
        <v>100</v>
      </c>
    </row>
    <row r="482" spans="1:5" ht="15.75" customHeight="1">
      <c r="A482" s="192" t="s">
        <v>401</v>
      </c>
      <c r="B482" s="193">
        <v>20000</v>
      </c>
      <c r="C482" s="193">
        <v>20000</v>
      </c>
      <c r="D482" s="193">
        <v>20000</v>
      </c>
      <c r="E482" s="94">
        <f t="shared" si="6"/>
        <v>100</v>
      </c>
    </row>
    <row r="483" spans="1:5" ht="15.75" customHeight="1">
      <c r="A483" s="192" t="s">
        <v>402</v>
      </c>
      <c r="B483" s="193">
        <v>5000</v>
      </c>
      <c r="C483" s="193">
        <v>5000</v>
      </c>
      <c r="D483" s="193">
        <v>5000</v>
      </c>
      <c r="E483" s="94">
        <f t="shared" si="6"/>
        <v>100</v>
      </c>
    </row>
    <row r="484" spans="1:5" ht="15.75" customHeight="1">
      <c r="A484" s="192" t="s">
        <v>403</v>
      </c>
      <c r="B484" s="193">
        <v>20000</v>
      </c>
      <c r="C484" s="193">
        <v>20000</v>
      </c>
      <c r="D484" s="193">
        <v>20000</v>
      </c>
      <c r="E484" s="94">
        <f aca="true" t="shared" si="8" ref="E484:E563">SUM(D484/C484*100)</f>
        <v>100</v>
      </c>
    </row>
    <row r="485" spans="1:5" ht="15.75" customHeight="1">
      <c r="A485" s="192" t="s">
        <v>404</v>
      </c>
      <c r="B485" s="193">
        <v>15000</v>
      </c>
      <c r="C485" s="193">
        <v>15000</v>
      </c>
      <c r="D485" s="193">
        <v>15000</v>
      </c>
      <c r="E485" s="94">
        <f t="shared" si="8"/>
        <v>100</v>
      </c>
    </row>
    <row r="486" spans="1:5" ht="15.75" customHeight="1">
      <c r="A486" s="192" t="s">
        <v>405</v>
      </c>
      <c r="B486" s="193">
        <v>15000</v>
      </c>
      <c r="C486" s="193">
        <v>15000</v>
      </c>
      <c r="D486" s="193">
        <v>15000</v>
      </c>
      <c r="E486" s="94">
        <f t="shared" si="8"/>
        <v>100</v>
      </c>
    </row>
    <row r="487" spans="1:5" ht="15.75" customHeight="1">
      <c r="A487" s="192" t="s">
        <v>406</v>
      </c>
      <c r="B487" s="193">
        <v>14000</v>
      </c>
      <c r="C487" s="193">
        <v>14000</v>
      </c>
      <c r="D487" s="193">
        <v>14000</v>
      </c>
      <c r="E487" s="94">
        <f t="shared" si="8"/>
        <v>100</v>
      </c>
    </row>
    <row r="488" spans="1:5" ht="15.75" customHeight="1" thickBot="1">
      <c r="A488" s="235" t="s">
        <v>407</v>
      </c>
      <c r="B488" s="236">
        <v>2000</v>
      </c>
      <c r="C488" s="236">
        <v>2000</v>
      </c>
      <c r="D488" s="236">
        <v>2000</v>
      </c>
      <c r="E488" s="183">
        <f t="shared" si="8"/>
        <v>100</v>
      </c>
    </row>
    <row r="489" spans="1:8" ht="15.75" customHeight="1" thickBot="1" thickTop="1">
      <c r="A489" s="233" t="s">
        <v>408</v>
      </c>
      <c r="B489" s="234">
        <f>SUM(B490:B498)</f>
        <v>70000</v>
      </c>
      <c r="C489" s="234">
        <f>SUM(C490:C498)</f>
        <v>65000</v>
      </c>
      <c r="D489" s="234">
        <f>SUM(D490:D498)</f>
        <v>40000</v>
      </c>
      <c r="E489" s="178">
        <f t="shared" si="8"/>
        <v>61.53846153846154</v>
      </c>
      <c r="F489" s="137">
        <f>SUM(B489)</f>
        <v>70000</v>
      </c>
      <c r="G489" s="137">
        <f>SUM(C489)</f>
        <v>65000</v>
      </c>
      <c r="H489" s="137">
        <f>SUM(D489)</f>
        <v>40000</v>
      </c>
    </row>
    <row r="490" spans="1:5" s="101" customFormat="1" ht="15.75" customHeight="1">
      <c r="A490" s="242" t="s">
        <v>630</v>
      </c>
      <c r="B490" s="243">
        <v>0</v>
      </c>
      <c r="C490" s="243">
        <v>5000</v>
      </c>
      <c r="D490" s="243">
        <v>5000</v>
      </c>
      <c r="E490" s="23">
        <f t="shared" si="8"/>
        <v>100</v>
      </c>
    </row>
    <row r="491" spans="1:5" s="101" customFormat="1" ht="15.75" customHeight="1">
      <c r="A491" s="192" t="s">
        <v>631</v>
      </c>
      <c r="B491" s="193">
        <v>0</v>
      </c>
      <c r="C491" s="193">
        <v>5000</v>
      </c>
      <c r="D491" s="193">
        <v>5000</v>
      </c>
      <c r="E491" s="94">
        <f t="shared" si="8"/>
        <v>100</v>
      </c>
    </row>
    <row r="492" spans="1:5" s="101" customFormat="1" ht="15.75" customHeight="1">
      <c r="A492" s="190" t="s">
        <v>632</v>
      </c>
      <c r="B492" s="191">
        <v>0</v>
      </c>
      <c r="C492" s="191">
        <v>5000</v>
      </c>
      <c r="D492" s="191">
        <v>5000</v>
      </c>
      <c r="E492" s="94">
        <f t="shared" si="8"/>
        <v>100</v>
      </c>
    </row>
    <row r="493" spans="1:5" s="101" customFormat="1" ht="15.75" customHeight="1">
      <c r="A493" s="192" t="s">
        <v>633</v>
      </c>
      <c r="B493" s="193">
        <v>0</v>
      </c>
      <c r="C493" s="193">
        <v>5000</v>
      </c>
      <c r="D493" s="193">
        <v>5000</v>
      </c>
      <c r="E493" s="94">
        <f t="shared" si="8"/>
        <v>100</v>
      </c>
    </row>
    <row r="494" spans="1:5" s="101" customFormat="1" ht="15.75" customHeight="1">
      <c r="A494" s="192" t="s">
        <v>634</v>
      </c>
      <c r="B494" s="193">
        <v>0</v>
      </c>
      <c r="C494" s="193">
        <v>5000</v>
      </c>
      <c r="D494" s="193">
        <v>5000</v>
      </c>
      <c r="E494" s="94">
        <f t="shared" si="8"/>
        <v>100</v>
      </c>
    </row>
    <row r="495" spans="1:5" s="101" customFormat="1" ht="15.75" customHeight="1">
      <c r="A495" s="192" t="s">
        <v>635</v>
      </c>
      <c r="B495" s="193">
        <v>0</v>
      </c>
      <c r="C495" s="193">
        <v>5000</v>
      </c>
      <c r="D495" s="193">
        <v>5000</v>
      </c>
      <c r="E495" s="94">
        <f t="shared" si="8"/>
        <v>100</v>
      </c>
    </row>
    <row r="496" spans="1:5" s="101" customFormat="1" ht="15.75" customHeight="1">
      <c r="A496" s="192" t="s">
        <v>636</v>
      </c>
      <c r="B496" s="193">
        <v>0</v>
      </c>
      <c r="C496" s="193">
        <v>5000</v>
      </c>
      <c r="D496" s="193">
        <v>5000</v>
      </c>
      <c r="E496" s="94">
        <f t="shared" si="8"/>
        <v>100</v>
      </c>
    </row>
    <row r="497" spans="1:5" s="101" customFormat="1" ht="15.75" customHeight="1">
      <c r="A497" s="192" t="s">
        <v>637</v>
      </c>
      <c r="B497" s="193">
        <v>0</v>
      </c>
      <c r="C497" s="193">
        <v>5000</v>
      </c>
      <c r="D497" s="193">
        <v>5000</v>
      </c>
      <c r="E497" s="94">
        <f t="shared" si="8"/>
        <v>100</v>
      </c>
    </row>
    <row r="498" spans="1:5" ht="15.75" customHeight="1" thickBot="1">
      <c r="A498" s="235" t="s">
        <v>409</v>
      </c>
      <c r="B498" s="236">
        <v>70000</v>
      </c>
      <c r="C498" s="236">
        <v>25000</v>
      </c>
      <c r="D498" s="236">
        <v>0</v>
      </c>
      <c r="E498" s="183">
        <f t="shared" si="8"/>
        <v>0</v>
      </c>
    </row>
    <row r="499" spans="1:8" ht="15.75" customHeight="1" thickBot="1" thickTop="1">
      <c r="A499" s="233" t="s">
        <v>44</v>
      </c>
      <c r="B499" s="234">
        <f>SUM(B500:B504)</f>
        <v>103000</v>
      </c>
      <c r="C499" s="234">
        <f>SUM(C500:C504)</f>
        <v>162000</v>
      </c>
      <c r="D499" s="234">
        <f>SUM(D500:D504)</f>
        <v>157940.2</v>
      </c>
      <c r="E499" s="178">
        <f t="shared" si="8"/>
        <v>97.49395061728396</v>
      </c>
      <c r="F499" s="137">
        <f>SUM(B499)</f>
        <v>103000</v>
      </c>
      <c r="G499" s="137">
        <f>SUM(C499)</f>
        <v>162000</v>
      </c>
      <c r="H499" s="137">
        <f>SUM(D499)</f>
        <v>157940.2</v>
      </c>
    </row>
    <row r="500" spans="1:5" ht="15.75" customHeight="1">
      <c r="A500" s="190" t="s">
        <v>410</v>
      </c>
      <c r="B500" s="191">
        <v>0</v>
      </c>
      <c r="C500" s="191">
        <v>23000</v>
      </c>
      <c r="D500" s="191">
        <v>22220</v>
      </c>
      <c r="E500" s="23">
        <f t="shared" si="8"/>
        <v>96.60869565217392</v>
      </c>
    </row>
    <row r="501" spans="1:5" ht="15.75" customHeight="1">
      <c r="A501" s="192" t="s">
        <v>411</v>
      </c>
      <c r="B501" s="193">
        <v>81000</v>
      </c>
      <c r="C501" s="193">
        <v>96000</v>
      </c>
      <c r="D501" s="193">
        <v>95181.6</v>
      </c>
      <c r="E501" s="94">
        <f t="shared" si="8"/>
        <v>99.14750000000001</v>
      </c>
    </row>
    <row r="502" spans="1:5" ht="15.75" customHeight="1">
      <c r="A502" s="192" t="s">
        <v>412</v>
      </c>
      <c r="B502" s="193">
        <v>0</v>
      </c>
      <c r="C502" s="193">
        <v>21000</v>
      </c>
      <c r="D502" s="193">
        <v>19166</v>
      </c>
      <c r="E502" s="94">
        <f t="shared" si="8"/>
        <v>91.26666666666667</v>
      </c>
    </row>
    <row r="503" spans="1:5" ht="15.75" customHeight="1">
      <c r="A503" s="192" t="s">
        <v>413</v>
      </c>
      <c r="B503" s="193">
        <v>16000</v>
      </c>
      <c r="C503" s="193">
        <v>16000</v>
      </c>
      <c r="D503" s="193">
        <v>15899.1</v>
      </c>
      <c r="E503" s="94">
        <f t="shared" si="8"/>
        <v>99.369375</v>
      </c>
    </row>
    <row r="504" spans="1:5" ht="15.75" customHeight="1" thickBot="1">
      <c r="A504" s="235" t="s">
        <v>414</v>
      </c>
      <c r="B504" s="236">
        <v>6000</v>
      </c>
      <c r="C504" s="236">
        <v>6000</v>
      </c>
      <c r="D504" s="236">
        <v>5473.5</v>
      </c>
      <c r="E504" s="183">
        <f t="shared" si="8"/>
        <v>91.225</v>
      </c>
    </row>
    <row r="505" spans="1:8" ht="15.75" customHeight="1" thickBot="1" thickTop="1">
      <c r="A505" s="233" t="s">
        <v>70</v>
      </c>
      <c r="B505" s="234">
        <f>SUM(B506:B523)</f>
        <v>2960000</v>
      </c>
      <c r="C505" s="234">
        <f>SUM(C506:C523)</f>
        <v>3848000</v>
      </c>
      <c r="D505" s="234">
        <f>SUM(D506:D523)</f>
        <v>3510262.0500000003</v>
      </c>
      <c r="E505" s="178">
        <f t="shared" si="8"/>
        <v>91.22302624740125</v>
      </c>
      <c r="F505" s="137">
        <f>SUM(B505)</f>
        <v>2960000</v>
      </c>
      <c r="G505" s="137">
        <f>SUM(C505)</f>
        <v>3848000</v>
      </c>
      <c r="H505" s="137">
        <f>SUM(D505)</f>
        <v>3510262.0500000003</v>
      </c>
    </row>
    <row r="506" spans="1:5" ht="15.75" customHeight="1">
      <c r="A506" s="190" t="s">
        <v>415</v>
      </c>
      <c r="B506" s="191">
        <v>2300000</v>
      </c>
      <c r="C506" s="191">
        <v>2300000</v>
      </c>
      <c r="D506" s="126">
        <v>2170803.43</v>
      </c>
      <c r="E506" s="23">
        <f t="shared" si="8"/>
        <v>94.38275782608696</v>
      </c>
    </row>
    <row r="507" spans="1:5" ht="15.75" customHeight="1">
      <c r="A507" s="192" t="s">
        <v>416</v>
      </c>
      <c r="B507" s="193">
        <v>0</v>
      </c>
      <c r="C507" s="193">
        <v>0</v>
      </c>
      <c r="D507" s="102">
        <v>36324.04</v>
      </c>
      <c r="E507" s="94" t="s">
        <v>94</v>
      </c>
    </row>
    <row r="508" spans="1:5" ht="15.75" customHeight="1">
      <c r="A508" s="192" t="s">
        <v>417</v>
      </c>
      <c r="B508" s="193">
        <v>0</v>
      </c>
      <c r="C508" s="193">
        <v>0</v>
      </c>
      <c r="D508" s="102">
        <v>73425.82</v>
      </c>
      <c r="E508" s="94" t="s">
        <v>94</v>
      </c>
    </row>
    <row r="509" spans="1:5" ht="15.75" customHeight="1">
      <c r="A509" s="192" t="s">
        <v>418</v>
      </c>
      <c r="B509" s="193">
        <v>0</v>
      </c>
      <c r="C509" s="193">
        <v>0</v>
      </c>
      <c r="D509" s="102">
        <v>88686.14</v>
      </c>
      <c r="E509" s="94" t="s">
        <v>94</v>
      </c>
    </row>
    <row r="510" spans="1:5" ht="15.75" customHeight="1">
      <c r="A510" s="192" t="s">
        <v>419</v>
      </c>
      <c r="B510" s="193">
        <v>0</v>
      </c>
      <c r="C510" s="193">
        <v>0</v>
      </c>
      <c r="D510" s="102">
        <v>44339.82</v>
      </c>
      <c r="E510" s="94" t="s">
        <v>94</v>
      </c>
    </row>
    <row r="511" spans="1:5" ht="15.75" customHeight="1">
      <c r="A511" s="192" t="s">
        <v>420</v>
      </c>
      <c r="B511" s="193">
        <v>0</v>
      </c>
      <c r="C511" s="193">
        <v>20000</v>
      </c>
      <c r="D511" s="102">
        <v>18281</v>
      </c>
      <c r="E511" s="94">
        <f t="shared" si="8"/>
        <v>91.405</v>
      </c>
    </row>
    <row r="512" spans="1:5" ht="15.75" customHeight="1">
      <c r="A512" s="192" t="s">
        <v>421</v>
      </c>
      <c r="B512" s="193">
        <v>0</v>
      </c>
      <c r="C512" s="193">
        <v>0</v>
      </c>
      <c r="D512" s="102">
        <v>8000</v>
      </c>
      <c r="E512" s="94" t="s">
        <v>94</v>
      </c>
    </row>
    <row r="513" spans="1:5" ht="15.75" customHeight="1">
      <c r="A513" s="192" t="s">
        <v>303</v>
      </c>
      <c r="B513" s="193">
        <v>0</v>
      </c>
      <c r="C513" s="193">
        <v>479000</v>
      </c>
      <c r="D513" s="102">
        <v>397859</v>
      </c>
      <c r="E513" s="94">
        <f t="shared" si="8"/>
        <v>83.06033402922756</v>
      </c>
    </row>
    <row r="514" spans="1:5" ht="15.75" customHeight="1">
      <c r="A514" s="192" t="s">
        <v>638</v>
      </c>
      <c r="B514" s="193">
        <v>0</v>
      </c>
      <c r="C514" s="193">
        <v>64000</v>
      </c>
      <c r="D514" s="102">
        <v>63711</v>
      </c>
      <c r="E514" s="94">
        <f t="shared" si="8"/>
        <v>99.54843749999999</v>
      </c>
    </row>
    <row r="515" spans="1:5" ht="15.75" customHeight="1">
      <c r="A515" s="192" t="s">
        <v>422</v>
      </c>
      <c r="B515" s="193">
        <v>0</v>
      </c>
      <c r="C515" s="193">
        <v>365000</v>
      </c>
      <c r="D515" s="102">
        <v>20000</v>
      </c>
      <c r="E515" s="94">
        <f t="shared" si="8"/>
        <v>5.47945205479452</v>
      </c>
    </row>
    <row r="516" spans="1:5" ht="15.75" customHeight="1">
      <c r="A516" s="192" t="s">
        <v>423</v>
      </c>
      <c r="B516" s="193">
        <v>0</v>
      </c>
      <c r="C516" s="193">
        <v>60000</v>
      </c>
      <c r="D516" s="102">
        <v>60000</v>
      </c>
      <c r="E516" s="94">
        <f t="shared" si="8"/>
        <v>100</v>
      </c>
    </row>
    <row r="517" spans="1:5" ht="15.75" customHeight="1">
      <c r="A517" s="192" t="s">
        <v>639</v>
      </c>
      <c r="B517" s="193">
        <v>0</v>
      </c>
      <c r="C517" s="193">
        <v>30000</v>
      </c>
      <c r="D517" s="102">
        <v>0</v>
      </c>
      <c r="E517" s="94">
        <f t="shared" si="8"/>
        <v>0</v>
      </c>
    </row>
    <row r="518" spans="1:5" ht="15.75" customHeight="1">
      <c r="A518" s="192" t="s">
        <v>640</v>
      </c>
      <c r="B518" s="193">
        <v>0</v>
      </c>
      <c r="C518" s="193">
        <v>30000</v>
      </c>
      <c r="D518" s="102">
        <v>30000</v>
      </c>
      <c r="E518" s="94">
        <f t="shared" si="8"/>
        <v>100</v>
      </c>
    </row>
    <row r="519" spans="1:5" ht="15.75" customHeight="1">
      <c r="A519" s="192" t="s">
        <v>382</v>
      </c>
      <c r="B519" s="193">
        <v>660000</v>
      </c>
      <c r="C519" s="193">
        <v>500000</v>
      </c>
      <c r="D519" s="102">
        <v>456913.2</v>
      </c>
      <c r="E519" s="94">
        <f t="shared" si="8"/>
        <v>91.38264000000001</v>
      </c>
    </row>
    <row r="520" spans="1:5" ht="15.75" customHeight="1">
      <c r="A520" s="192" t="s">
        <v>424</v>
      </c>
      <c r="B520" s="193">
        <v>0</v>
      </c>
      <c r="C520" s="193">
        <v>0</v>
      </c>
      <c r="D520" s="102">
        <v>6408.2</v>
      </c>
      <c r="E520" s="94" t="s">
        <v>94</v>
      </c>
    </row>
    <row r="521" spans="1:5" ht="15.75" customHeight="1">
      <c r="A521" s="192" t="s">
        <v>425</v>
      </c>
      <c r="B521" s="193">
        <v>0</v>
      </c>
      <c r="C521" s="193">
        <v>0</v>
      </c>
      <c r="D521" s="102">
        <v>9819.6</v>
      </c>
      <c r="E521" s="94" t="s">
        <v>94</v>
      </c>
    </row>
    <row r="522" spans="1:5" ht="15.75" customHeight="1">
      <c r="A522" s="192" t="s">
        <v>426</v>
      </c>
      <c r="B522" s="193">
        <v>0</v>
      </c>
      <c r="C522" s="193">
        <v>0</v>
      </c>
      <c r="D522" s="102">
        <v>16050</v>
      </c>
      <c r="E522" s="94" t="s">
        <v>94</v>
      </c>
    </row>
    <row r="523" spans="1:5" ht="15.75" customHeight="1" thickBot="1">
      <c r="A523" s="235" t="s">
        <v>427</v>
      </c>
      <c r="B523" s="236">
        <v>0</v>
      </c>
      <c r="C523" s="236">
        <v>0</v>
      </c>
      <c r="D523" s="174">
        <v>9640.8</v>
      </c>
      <c r="E523" s="183" t="s">
        <v>94</v>
      </c>
    </row>
    <row r="524" spans="1:8" ht="15.75" customHeight="1" thickBot="1" thickTop="1">
      <c r="A524" s="233" t="s">
        <v>71</v>
      </c>
      <c r="B524" s="234">
        <f>SUM(B525:B528)</f>
        <v>1531000</v>
      </c>
      <c r="C524" s="234">
        <f>SUM(C525:C528)</f>
        <v>1691000</v>
      </c>
      <c r="D524" s="234">
        <f>SUM(D525:D528)</f>
        <v>1679937.2</v>
      </c>
      <c r="E524" s="178">
        <f t="shared" si="8"/>
        <v>99.34578356002365</v>
      </c>
      <c r="F524" s="137">
        <f>SUM(B524)</f>
        <v>1531000</v>
      </c>
      <c r="G524" s="137">
        <f>SUM(C524)</f>
        <v>1691000</v>
      </c>
      <c r="H524" s="137">
        <f>SUM(D524)</f>
        <v>1679937.2</v>
      </c>
    </row>
    <row r="525" spans="1:5" ht="15.75" customHeight="1">
      <c r="A525" s="190" t="s">
        <v>428</v>
      </c>
      <c r="B525" s="191">
        <v>40000</v>
      </c>
      <c r="C525" s="191">
        <v>40000</v>
      </c>
      <c r="D525" s="191">
        <v>30776</v>
      </c>
      <c r="E525" s="23">
        <f t="shared" si="8"/>
        <v>76.94</v>
      </c>
    </row>
    <row r="526" spans="1:5" ht="15.75" customHeight="1">
      <c r="A526" s="192" t="s">
        <v>429</v>
      </c>
      <c r="B526" s="193">
        <v>51000</v>
      </c>
      <c r="C526" s="193">
        <v>51000</v>
      </c>
      <c r="D526" s="193">
        <v>50400</v>
      </c>
      <c r="E526" s="94">
        <f t="shared" si="8"/>
        <v>98.82352941176471</v>
      </c>
    </row>
    <row r="527" spans="1:5" ht="15.75" customHeight="1">
      <c r="A527" s="192" t="s">
        <v>382</v>
      </c>
      <c r="B527" s="193">
        <v>1440000</v>
      </c>
      <c r="C527" s="193">
        <v>1600000</v>
      </c>
      <c r="D527" s="193">
        <v>1451792.2</v>
      </c>
      <c r="E527" s="94">
        <f t="shared" si="8"/>
        <v>90.73701249999999</v>
      </c>
    </row>
    <row r="528" spans="1:5" ht="15.75" customHeight="1" thickBot="1">
      <c r="A528" s="235" t="s">
        <v>426</v>
      </c>
      <c r="B528" s="236">
        <v>0</v>
      </c>
      <c r="C528" s="236">
        <v>0</v>
      </c>
      <c r="D528" s="236">
        <v>146969</v>
      </c>
      <c r="E528" s="183" t="s">
        <v>94</v>
      </c>
    </row>
    <row r="529" spans="1:8" ht="15.75" customHeight="1" thickBot="1" thickTop="1">
      <c r="A529" s="233" t="s">
        <v>430</v>
      </c>
      <c r="B529" s="234">
        <f>SUM(B530:B531)</f>
        <v>0</v>
      </c>
      <c r="C529" s="234">
        <f>SUM(C530:C531)</f>
        <v>3487000</v>
      </c>
      <c r="D529" s="234">
        <f>SUM(D530:D531)</f>
        <v>1289599.26</v>
      </c>
      <c r="E529" s="178">
        <f t="shared" si="8"/>
        <v>36.983058789790654</v>
      </c>
      <c r="F529" s="137">
        <f>SUM(B529)</f>
        <v>0</v>
      </c>
      <c r="G529" s="137">
        <f>SUM(C529)</f>
        <v>3487000</v>
      </c>
      <c r="H529" s="137">
        <f>SUM(D529)</f>
        <v>1289599.26</v>
      </c>
    </row>
    <row r="530" spans="1:5" ht="15.75" customHeight="1">
      <c r="A530" s="190" t="s">
        <v>303</v>
      </c>
      <c r="B530" s="191">
        <v>0</v>
      </c>
      <c r="C530" s="191">
        <v>750000</v>
      </c>
      <c r="D530" s="191">
        <v>539403.26</v>
      </c>
      <c r="E530" s="23">
        <f t="shared" si="8"/>
        <v>71.92043466666667</v>
      </c>
    </row>
    <row r="531" spans="1:5" ht="15.75" customHeight="1" thickBot="1">
      <c r="A531" s="235" t="s">
        <v>431</v>
      </c>
      <c r="B531" s="236">
        <v>0</v>
      </c>
      <c r="C531" s="236">
        <v>2737000</v>
      </c>
      <c r="D531" s="236">
        <v>750196</v>
      </c>
      <c r="E531" s="183">
        <f t="shared" si="8"/>
        <v>27.409426379247353</v>
      </c>
    </row>
    <row r="532" spans="1:8" ht="15.75" customHeight="1" thickBot="1" thickTop="1">
      <c r="A532" s="233" t="s">
        <v>72</v>
      </c>
      <c r="B532" s="234">
        <f>SUM(B533:B537,B545:B563)</f>
        <v>5457000</v>
      </c>
      <c r="C532" s="234">
        <f>SUM(C533:C563)</f>
        <v>17123000</v>
      </c>
      <c r="D532" s="234">
        <f>SUM(D533:D537,D545:D563)</f>
        <v>2545127.06</v>
      </c>
      <c r="E532" s="178">
        <f t="shared" si="8"/>
        <v>14.863791742101268</v>
      </c>
      <c r="F532" s="137">
        <f>SUM(B532)</f>
        <v>5457000</v>
      </c>
      <c r="G532" s="137">
        <f>SUM(C532)</f>
        <v>17123000</v>
      </c>
      <c r="H532" s="137">
        <f>SUM(D532)</f>
        <v>2545127.06</v>
      </c>
    </row>
    <row r="533" spans="1:5" ht="15.75" customHeight="1">
      <c r="A533" s="190" t="s">
        <v>432</v>
      </c>
      <c r="B533" s="191">
        <v>40000</v>
      </c>
      <c r="C533" s="191">
        <v>40000</v>
      </c>
      <c r="D533" s="191">
        <v>16623</v>
      </c>
      <c r="E533" s="23">
        <f t="shared" si="8"/>
        <v>41.557500000000005</v>
      </c>
    </row>
    <row r="534" spans="1:5" ht="15.75" customHeight="1">
      <c r="A534" s="192" t="s">
        <v>433</v>
      </c>
      <c r="B534" s="193">
        <v>15000</v>
      </c>
      <c r="C534" s="193">
        <v>15000</v>
      </c>
      <c r="D534" s="193">
        <v>0</v>
      </c>
      <c r="E534" s="94">
        <f t="shared" si="8"/>
        <v>0</v>
      </c>
    </row>
    <row r="535" spans="1:5" ht="15.75" customHeight="1">
      <c r="A535" s="192" t="s">
        <v>434</v>
      </c>
      <c r="B535" s="193">
        <v>60000</v>
      </c>
      <c r="C535" s="193">
        <v>60000</v>
      </c>
      <c r="D535" s="193">
        <v>60000</v>
      </c>
      <c r="E535" s="94">
        <f t="shared" si="8"/>
        <v>100</v>
      </c>
    </row>
    <row r="536" spans="1:5" ht="15.75" customHeight="1">
      <c r="A536" s="192" t="s">
        <v>641</v>
      </c>
      <c r="B536" s="193">
        <v>0</v>
      </c>
      <c r="C536" s="193">
        <v>180000</v>
      </c>
      <c r="D536" s="193">
        <v>74400</v>
      </c>
      <c r="E536" s="94">
        <f t="shared" si="8"/>
        <v>41.333333333333336</v>
      </c>
    </row>
    <row r="537" spans="1:6" ht="15.75" customHeight="1">
      <c r="A537" s="200" t="s">
        <v>435</v>
      </c>
      <c r="B537" s="201">
        <v>370000</v>
      </c>
      <c r="C537" s="201">
        <v>370000</v>
      </c>
      <c r="D537" s="201">
        <f>SUM(D538:D544)</f>
        <v>331043.9</v>
      </c>
      <c r="E537" s="94">
        <f t="shared" si="8"/>
        <v>89.47132432432433</v>
      </c>
      <c r="F537" s="249"/>
    </row>
    <row r="538" spans="1:5" ht="15.75" customHeight="1">
      <c r="A538" s="192" t="s">
        <v>436</v>
      </c>
      <c r="B538" s="193"/>
      <c r="C538" s="193"/>
      <c r="D538" s="193">
        <v>11741</v>
      </c>
      <c r="E538" s="94"/>
    </row>
    <row r="539" spans="1:5" ht="15.75" customHeight="1">
      <c r="A539" s="192" t="s">
        <v>437</v>
      </c>
      <c r="B539" s="193"/>
      <c r="C539" s="193"/>
      <c r="D539" s="193">
        <v>1200</v>
      </c>
      <c r="E539" s="94"/>
    </row>
    <row r="540" spans="1:5" ht="15.75" customHeight="1">
      <c r="A540" s="192" t="s">
        <v>438</v>
      </c>
      <c r="B540" s="193"/>
      <c r="C540" s="193"/>
      <c r="D540" s="193">
        <v>26281.4</v>
      </c>
      <c r="E540" s="94"/>
    </row>
    <row r="541" spans="1:5" ht="15.75" customHeight="1">
      <c r="A541" s="192" t="s">
        <v>439</v>
      </c>
      <c r="B541" s="193"/>
      <c r="C541" s="193"/>
      <c r="D541" s="193">
        <v>82810</v>
      </c>
      <c r="E541" s="94"/>
    </row>
    <row r="542" spans="1:5" ht="15.75" customHeight="1">
      <c r="A542" s="192" t="s">
        <v>440</v>
      </c>
      <c r="B542" s="193"/>
      <c r="C542" s="193"/>
      <c r="D542" s="193">
        <v>17611.5</v>
      </c>
      <c r="E542" s="94"/>
    </row>
    <row r="543" spans="1:5" ht="15.75" customHeight="1">
      <c r="A543" s="192" t="s">
        <v>642</v>
      </c>
      <c r="B543" s="193"/>
      <c r="C543" s="193"/>
      <c r="D543" s="193">
        <v>1000</v>
      </c>
      <c r="E543" s="94"/>
    </row>
    <row r="544" spans="1:5" ht="15.75" customHeight="1">
      <c r="A544" s="192" t="s">
        <v>441</v>
      </c>
      <c r="B544" s="193"/>
      <c r="C544" s="193"/>
      <c r="D544" s="193">
        <v>190400</v>
      </c>
      <c r="E544" s="94"/>
    </row>
    <row r="545" spans="1:5" ht="15.75" customHeight="1">
      <c r="A545" s="192" t="s">
        <v>442</v>
      </c>
      <c r="B545" s="193">
        <v>1474000</v>
      </c>
      <c r="C545" s="193">
        <v>1474000</v>
      </c>
      <c r="D545" s="193">
        <v>0</v>
      </c>
      <c r="E545" s="94">
        <f t="shared" si="8"/>
        <v>0</v>
      </c>
    </row>
    <row r="546" spans="1:5" ht="15.75" customHeight="1">
      <c r="A546" s="192" t="s">
        <v>643</v>
      </c>
      <c r="B546" s="193">
        <v>0</v>
      </c>
      <c r="C546" s="193">
        <v>0</v>
      </c>
      <c r="D546" s="193">
        <v>23780</v>
      </c>
      <c r="E546" s="94" t="s">
        <v>94</v>
      </c>
    </row>
    <row r="547" spans="1:5" ht="15.75" customHeight="1">
      <c r="A547" s="192" t="s">
        <v>443</v>
      </c>
      <c r="B547" s="193">
        <v>2100000</v>
      </c>
      <c r="C547" s="193">
        <v>2100000</v>
      </c>
      <c r="D547" s="193">
        <v>438215</v>
      </c>
      <c r="E547" s="94">
        <f t="shared" si="8"/>
        <v>20.86738095238095</v>
      </c>
    </row>
    <row r="548" spans="1:5" ht="15.75" customHeight="1">
      <c r="A548" s="192" t="s">
        <v>382</v>
      </c>
      <c r="B548" s="193">
        <v>235000</v>
      </c>
      <c r="C548" s="193">
        <v>335000</v>
      </c>
      <c r="D548" s="193">
        <v>334364.2</v>
      </c>
      <c r="E548" s="94">
        <f t="shared" si="8"/>
        <v>99.81020895522389</v>
      </c>
    </row>
    <row r="549" spans="1:5" ht="15.75" customHeight="1">
      <c r="A549" s="192" t="s">
        <v>444</v>
      </c>
      <c r="B549" s="193">
        <v>0</v>
      </c>
      <c r="C549" s="193">
        <v>50000</v>
      </c>
      <c r="D549" s="193">
        <v>4167</v>
      </c>
      <c r="E549" s="94">
        <f t="shared" si="8"/>
        <v>8.334</v>
      </c>
    </row>
    <row r="550" spans="1:5" ht="15.75" customHeight="1">
      <c r="A550" s="192" t="s">
        <v>445</v>
      </c>
      <c r="B550" s="193">
        <v>0</v>
      </c>
      <c r="C550" s="193">
        <v>0</v>
      </c>
      <c r="D550" s="193">
        <v>7000</v>
      </c>
      <c r="E550" s="94" t="s">
        <v>94</v>
      </c>
    </row>
    <row r="551" spans="1:5" ht="15.75" customHeight="1">
      <c r="A551" s="192" t="s">
        <v>446</v>
      </c>
      <c r="B551" s="193">
        <v>0</v>
      </c>
      <c r="C551" s="193">
        <v>0</v>
      </c>
      <c r="D551" s="193">
        <v>6000</v>
      </c>
      <c r="E551" s="94" t="s">
        <v>94</v>
      </c>
    </row>
    <row r="552" spans="1:5" ht="15.75" customHeight="1">
      <c r="A552" s="192" t="s">
        <v>447</v>
      </c>
      <c r="B552" s="193">
        <v>0</v>
      </c>
      <c r="C552" s="193">
        <v>0</v>
      </c>
      <c r="D552" s="193">
        <v>18825</v>
      </c>
      <c r="E552" s="94" t="s">
        <v>94</v>
      </c>
    </row>
    <row r="553" spans="1:5" ht="15.75" customHeight="1">
      <c r="A553" s="192" t="s">
        <v>448</v>
      </c>
      <c r="B553" s="193">
        <v>0</v>
      </c>
      <c r="C553" s="193">
        <v>0</v>
      </c>
      <c r="D553" s="193">
        <v>60650</v>
      </c>
      <c r="E553" s="94" t="s">
        <v>94</v>
      </c>
    </row>
    <row r="554" spans="1:5" ht="15.75" customHeight="1">
      <c r="A554" s="192" t="s">
        <v>449</v>
      </c>
      <c r="B554" s="193">
        <v>13000</v>
      </c>
      <c r="C554" s="193">
        <v>13000</v>
      </c>
      <c r="D554" s="193">
        <v>48375.96</v>
      </c>
      <c r="E554" s="94">
        <f t="shared" si="8"/>
        <v>372.1227692307692</v>
      </c>
    </row>
    <row r="555" spans="1:5" ht="15.75" customHeight="1">
      <c r="A555" s="192" t="s">
        <v>450</v>
      </c>
      <c r="B555" s="193">
        <v>50000</v>
      </c>
      <c r="C555" s="193">
        <v>125000</v>
      </c>
      <c r="D555" s="193">
        <v>75000</v>
      </c>
      <c r="E555" s="94">
        <f t="shared" si="8"/>
        <v>60</v>
      </c>
    </row>
    <row r="556" spans="1:5" ht="15.75" customHeight="1">
      <c r="A556" s="192" t="s">
        <v>451</v>
      </c>
      <c r="B556" s="193">
        <v>350000</v>
      </c>
      <c r="C556" s="193">
        <v>341000</v>
      </c>
      <c r="D556" s="193">
        <v>316960</v>
      </c>
      <c r="E556" s="94">
        <f t="shared" si="8"/>
        <v>92.95014662756597</v>
      </c>
    </row>
    <row r="557" spans="1:5" ht="15.75" customHeight="1">
      <c r="A557" s="192" t="s">
        <v>644</v>
      </c>
      <c r="B557" s="193">
        <v>0</v>
      </c>
      <c r="C557" s="193">
        <v>33000</v>
      </c>
      <c r="D557" s="193">
        <v>33000</v>
      </c>
      <c r="E557" s="94">
        <f t="shared" si="8"/>
        <v>100</v>
      </c>
    </row>
    <row r="558" spans="1:5" ht="15.75" customHeight="1">
      <c r="A558" s="192" t="s">
        <v>645</v>
      </c>
      <c r="B558" s="193">
        <v>0</v>
      </c>
      <c r="C558" s="193">
        <v>150000</v>
      </c>
      <c r="D558" s="193">
        <v>0</v>
      </c>
      <c r="E558" s="94">
        <f t="shared" si="8"/>
        <v>0</v>
      </c>
    </row>
    <row r="559" spans="1:5" ht="15.75" customHeight="1">
      <c r="A559" s="192" t="s">
        <v>646</v>
      </c>
      <c r="B559" s="193">
        <v>0</v>
      </c>
      <c r="C559" s="193">
        <v>0</v>
      </c>
      <c r="D559" s="193">
        <v>10083</v>
      </c>
      <c r="E559" s="94" t="s">
        <v>94</v>
      </c>
    </row>
    <row r="560" spans="1:5" ht="15.75" customHeight="1">
      <c r="A560" s="192" t="s">
        <v>452</v>
      </c>
      <c r="B560" s="193">
        <v>450000</v>
      </c>
      <c r="C560" s="193">
        <v>400000</v>
      </c>
      <c r="D560" s="193">
        <v>76213</v>
      </c>
      <c r="E560" s="94">
        <f t="shared" si="8"/>
        <v>19.05325</v>
      </c>
    </row>
    <row r="561" spans="1:5" ht="15.75" customHeight="1">
      <c r="A561" s="192" t="s">
        <v>647</v>
      </c>
      <c r="B561" s="193">
        <v>300000</v>
      </c>
      <c r="C561" s="193">
        <v>875000</v>
      </c>
      <c r="D561" s="193">
        <v>511595</v>
      </c>
      <c r="E561" s="94">
        <f t="shared" si="8"/>
        <v>58.467999999999996</v>
      </c>
    </row>
    <row r="562" spans="1:5" ht="15.75" customHeight="1">
      <c r="A562" s="192" t="s">
        <v>453</v>
      </c>
      <c r="B562" s="193">
        <v>0</v>
      </c>
      <c r="C562" s="193">
        <v>10000000</v>
      </c>
      <c r="D562" s="193">
        <v>984</v>
      </c>
      <c r="E562" s="94">
        <f t="shared" si="8"/>
        <v>0.009840000000000002</v>
      </c>
    </row>
    <row r="563" spans="1:5" ht="15.75" customHeight="1" thickBot="1">
      <c r="A563" s="235" t="s">
        <v>454</v>
      </c>
      <c r="B563" s="236">
        <v>0</v>
      </c>
      <c r="C563" s="236">
        <v>562000</v>
      </c>
      <c r="D563" s="236">
        <v>97848</v>
      </c>
      <c r="E563" s="183">
        <f t="shared" si="8"/>
        <v>17.41067615658363</v>
      </c>
    </row>
    <row r="564" spans="1:8" ht="15.75" customHeight="1" thickBot="1" thickTop="1">
      <c r="A564" s="233" t="s">
        <v>73</v>
      </c>
      <c r="B564" s="234">
        <f>SUM(B565:B570)</f>
        <v>7220000</v>
      </c>
      <c r="C564" s="234">
        <f>SUM(C565:C570)</f>
        <v>7220000</v>
      </c>
      <c r="D564" s="234">
        <f>SUM(D565:D570)</f>
        <v>7157915.899999999</v>
      </c>
      <c r="E564" s="178">
        <f aca="true" t="shared" si="9" ref="E564:E633">SUM(D564/C564*100)</f>
        <v>99.14010941828253</v>
      </c>
      <c r="F564" s="137">
        <f>SUM(B564)</f>
        <v>7220000</v>
      </c>
      <c r="G564" s="137">
        <f>SUM(C564)</f>
        <v>7220000</v>
      </c>
      <c r="H564" s="137">
        <f>SUM(D564)</f>
        <v>7157915.899999999</v>
      </c>
    </row>
    <row r="565" spans="1:5" ht="15.75" customHeight="1">
      <c r="A565" s="190" t="s">
        <v>455</v>
      </c>
      <c r="B565" s="191">
        <v>220000</v>
      </c>
      <c r="C565" s="191">
        <v>220000</v>
      </c>
      <c r="D565" s="191">
        <v>207084</v>
      </c>
      <c r="E565" s="23">
        <f t="shared" si="9"/>
        <v>94.1290909090909</v>
      </c>
    </row>
    <row r="566" spans="1:5" ht="15.75" customHeight="1">
      <c r="A566" s="192" t="s">
        <v>382</v>
      </c>
      <c r="B566" s="193">
        <v>7000000</v>
      </c>
      <c r="C566" s="193">
        <v>7000000</v>
      </c>
      <c r="D566" s="193">
        <v>5760175.1</v>
      </c>
      <c r="E566" s="94">
        <f t="shared" si="9"/>
        <v>82.28821571428571</v>
      </c>
    </row>
    <row r="567" spans="1:5" ht="15.75" customHeight="1">
      <c r="A567" s="192" t="s">
        <v>424</v>
      </c>
      <c r="B567" s="193">
        <v>0</v>
      </c>
      <c r="C567" s="193">
        <v>0</v>
      </c>
      <c r="D567" s="193">
        <v>210818.6</v>
      </c>
      <c r="E567" s="94" t="s">
        <v>94</v>
      </c>
    </row>
    <row r="568" spans="1:6" ht="15.75" customHeight="1">
      <c r="A568" s="192" t="s">
        <v>425</v>
      </c>
      <c r="B568" s="193">
        <v>0</v>
      </c>
      <c r="C568" s="193">
        <v>0</v>
      </c>
      <c r="D568" s="193">
        <v>276520.2</v>
      </c>
      <c r="E568" s="94" t="s">
        <v>94</v>
      </c>
      <c r="F568" s="6"/>
    </row>
    <row r="569" spans="1:5" ht="15.75" customHeight="1">
      <c r="A569" s="192" t="s">
        <v>426</v>
      </c>
      <c r="B569" s="193">
        <v>0</v>
      </c>
      <c r="C569" s="193">
        <v>0</v>
      </c>
      <c r="D569" s="193">
        <v>510882.2</v>
      </c>
      <c r="E569" s="94" t="s">
        <v>94</v>
      </c>
    </row>
    <row r="570" spans="1:5" ht="15.75" customHeight="1" thickBot="1">
      <c r="A570" s="235" t="s">
        <v>427</v>
      </c>
      <c r="B570" s="236">
        <v>0</v>
      </c>
      <c r="C570" s="236">
        <v>0</v>
      </c>
      <c r="D570" s="236">
        <v>192435.8</v>
      </c>
      <c r="E570" s="183" t="s">
        <v>94</v>
      </c>
    </row>
    <row r="571" spans="1:8" ht="15.75" customHeight="1" thickBot="1" thickTop="1">
      <c r="A571" s="239" t="s">
        <v>112</v>
      </c>
      <c r="B571" s="240">
        <f>SUM(B572:B578)</f>
        <v>1200000</v>
      </c>
      <c r="C571" s="240">
        <f>SUM(C572:C578)</f>
        <v>2807000</v>
      </c>
      <c r="D571" s="240">
        <f>SUM(D572:D578)</f>
        <v>508395.2</v>
      </c>
      <c r="E571" s="178">
        <f t="shared" si="9"/>
        <v>18.111692198076238</v>
      </c>
      <c r="F571" s="137">
        <f>SUM(B571)</f>
        <v>1200000</v>
      </c>
      <c r="G571" s="137">
        <f>SUM(C571)</f>
        <v>2807000</v>
      </c>
      <c r="H571" s="137">
        <f>SUM(D571)</f>
        <v>508395.2</v>
      </c>
    </row>
    <row r="572" spans="1:5" ht="15.75" customHeight="1">
      <c r="A572" s="190" t="s">
        <v>648</v>
      </c>
      <c r="B572" s="191">
        <v>0</v>
      </c>
      <c r="C572" s="191">
        <v>0</v>
      </c>
      <c r="D572" s="191">
        <v>12572</v>
      </c>
      <c r="E572" s="94" t="s">
        <v>94</v>
      </c>
    </row>
    <row r="573" spans="1:5" ht="15.75" customHeight="1">
      <c r="A573" s="192" t="s">
        <v>649</v>
      </c>
      <c r="B573" s="193">
        <v>500000</v>
      </c>
      <c r="C573" s="193">
        <v>500000</v>
      </c>
      <c r="D573" s="193">
        <v>179885</v>
      </c>
      <c r="E573" s="94">
        <f t="shared" si="9"/>
        <v>35.977</v>
      </c>
    </row>
    <row r="574" spans="1:5" ht="15.75" customHeight="1">
      <c r="A574" s="192" t="s">
        <v>650</v>
      </c>
      <c r="B574" s="193">
        <v>80000</v>
      </c>
      <c r="C574" s="193">
        <v>80000</v>
      </c>
      <c r="D574" s="193">
        <v>79411.2</v>
      </c>
      <c r="E574" s="94">
        <f t="shared" si="9"/>
        <v>99.264</v>
      </c>
    </row>
    <row r="575" spans="1:5" ht="15.75" customHeight="1">
      <c r="A575" s="192" t="s">
        <v>651</v>
      </c>
      <c r="B575" s="193">
        <v>320000</v>
      </c>
      <c r="C575" s="193">
        <v>320000</v>
      </c>
      <c r="D575" s="193">
        <v>161583</v>
      </c>
      <c r="E575" s="94">
        <f t="shared" si="9"/>
        <v>50.494687500000005</v>
      </c>
    </row>
    <row r="576" spans="1:5" ht="15.75" customHeight="1">
      <c r="A576" s="192" t="s">
        <v>652</v>
      </c>
      <c r="B576" s="193">
        <v>300000</v>
      </c>
      <c r="C576" s="193">
        <v>300000</v>
      </c>
      <c r="D576" s="193">
        <v>15759</v>
      </c>
      <c r="E576" s="94">
        <f t="shared" si="9"/>
        <v>5.253</v>
      </c>
    </row>
    <row r="577" spans="1:5" ht="15.75" customHeight="1">
      <c r="A577" s="192" t="s">
        <v>653</v>
      </c>
      <c r="B577" s="193">
        <v>0</v>
      </c>
      <c r="C577" s="193">
        <v>0</v>
      </c>
      <c r="D577" s="193">
        <v>59185</v>
      </c>
      <c r="E577" s="94" t="s">
        <v>94</v>
      </c>
    </row>
    <row r="578" spans="1:5" ht="15.75" customHeight="1" thickBot="1">
      <c r="A578" s="235" t="s">
        <v>654</v>
      </c>
      <c r="B578" s="236">
        <v>0</v>
      </c>
      <c r="C578" s="236">
        <v>1607000</v>
      </c>
      <c r="D578" s="236">
        <v>0</v>
      </c>
      <c r="E578" s="183">
        <f t="shared" si="9"/>
        <v>0</v>
      </c>
    </row>
    <row r="579" spans="1:8" ht="15.75" customHeight="1" thickBot="1" thickTop="1">
      <c r="A579" s="233" t="s">
        <v>45</v>
      </c>
      <c r="B579" s="234">
        <f>SUM(B580:B584)</f>
        <v>2415000</v>
      </c>
      <c r="C579" s="234">
        <f>SUM(C580:C584)</f>
        <v>2885000</v>
      </c>
      <c r="D579" s="234">
        <f>SUM(D580:D584)</f>
        <v>2884631.9000000004</v>
      </c>
      <c r="E579" s="178">
        <f t="shared" si="9"/>
        <v>99.98724090121318</v>
      </c>
      <c r="F579" s="137">
        <f>SUM(B579)</f>
        <v>2415000</v>
      </c>
      <c r="G579" s="137">
        <f>SUM(C579)</f>
        <v>2885000</v>
      </c>
      <c r="H579" s="137">
        <f>SUM(D579)</f>
        <v>2884631.9000000004</v>
      </c>
    </row>
    <row r="580" spans="1:5" ht="15.75" customHeight="1">
      <c r="A580" s="190" t="s">
        <v>456</v>
      </c>
      <c r="B580" s="191">
        <v>2415000</v>
      </c>
      <c r="C580" s="191">
        <v>2885000</v>
      </c>
      <c r="D580" s="191">
        <v>2739141.6</v>
      </c>
      <c r="E580" s="23">
        <f t="shared" si="9"/>
        <v>94.94424956672444</v>
      </c>
    </row>
    <row r="581" spans="1:5" ht="15.75" customHeight="1">
      <c r="A581" s="192" t="s">
        <v>424</v>
      </c>
      <c r="B581" s="193">
        <v>0</v>
      </c>
      <c r="C581" s="193">
        <v>0</v>
      </c>
      <c r="D581" s="193">
        <v>19869.3</v>
      </c>
      <c r="E581" s="94" t="s">
        <v>94</v>
      </c>
    </row>
    <row r="582" spans="1:5" ht="15.75" customHeight="1">
      <c r="A582" s="192" t="s">
        <v>425</v>
      </c>
      <c r="B582" s="193">
        <v>0</v>
      </c>
      <c r="C582" s="193">
        <v>0</v>
      </c>
      <c r="D582" s="193">
        <v>59875.6</v>
      </c>
      <c r="E582" s="94" t="s">
        <v>94</v>
      </c>
    </row>
    <row r="583" spans="1:5" ht="15.75" customHeight="1">
      <c r="A583" s="192" t="s">
        <v>426</v>
      </c>
      <c r="B583" s="193">
        <v>0</v>
      </c>
      <c r="C583" s="193">
        <v>0</v>
      </c>
      <c r="D583" s="193">
        <v>48070.2</v>
      </c>
      <c r="E583" s="94" t="s">
        <v>94</v>
      </c>
    </row>
    <row r="584" spans="1:5" ht="15.75" customHeight="1" thickBot="1">
      <c r="A584" s="235" t="s">
        <v>427</v>
      </c>
      <c r="B584" s="236">
        <v>0</v>
      </c>
      <c r="C584" s="236">
        <v>0</v>
      </c>
      <c r="D584" s="236">
        <v>17675.2</v>
      </c>
      <c r="E584" s="183" t="s">
        <v>94</v>
      </c>
    </row>
    <row r="585" spans="1:8" ht="15.75" customHeight="1" thickBot="1" thickTop="1">
      <c r="A585" s="233" t="s">
        <v>133</v>
      </c>
      <c r="B585" s="234">
        <f>SUM(B586)</f>
        <v>60000</v>
      </c>
      <c r="C585" s="234">
        <f>SUM(C586)</f>
        <v>60000</v>
      </c>
      <c r="D585" s="234">
        <f>SUM(D586)</f>
        <v>0</v>
      </c>
      <c r="E585" s="178">
        <f t="shared" si="9"/>
        <v>0</v>
      </c>
      <c r="F585" s="137">
        <f>SUM(B585)</f>
        <v>60000</v>
      </c>
      <c r="G585" s="137">
        <f>SUM(C585)</f>
        <v>60000</v>
      </c>
      <c r="H585" s="137">
        <f>SUM(D585)</f>
        <v>0</v>
      </c>
    </row>
    <row r="586" spans="1:5" ht="15.75" customHeight="1" thickBot="1">
      <c r="A586" s="244" t="s">
        <v>457</v>
      </c>
      <c r="B586" s="245">
        <v>60000</v>
      </c>
      <c r="C586" s="245">
        <v>60000</v>
      </c>
      <c r="D586" s="245">
        <v>0</v>
      </c>
      <c r="E586" s="246">
        <f t="shared" si="9"/>
        <v>0</v>
      </c>
    </row>
    <row r="587" spans="1:8" ht="15.75" customHeight="1" thickBot="1" thickTop="1">
      <c r="A587" s="233" t="s">
        <v>74</v>
      </c>
      <c r="B587" s="234">
        <f>SUM(B588:B590)</f>
        <v>220000</v>
      </c>
      <c r="C587" s="234">
        <f>SUM(C588:C590)</f>
        <v>220000</v>
      </c>
      <c r="D587" s="234">
        <f>SUM(D588:D590)</f>
        <v>211516</v>
      </c>
      <c r="E587" s="178">
        <f t="shared" si="9"/>
        <v>96.14363636363636</v>
      </c>
      <c r="F587" s="137">
        <f>SUM(B587)</f>
        <v>220000</v>
      </c>
      <c r="G587" s="137">
        <f>SUM(C587)</f>
        <v>220000</v>
      </c>
      <c r="H587" s="137">
        <f>SUM(D587)</f>
        <v>211516</v>
      </c>
    </row>
    <row r="588" spans="1:5" ht="15.75" customHeight="1">
      <c r="A588" s="190" t="s">
        <v>458</v>
      </c>
      <c r="B588" s="191">
        <v>30000</v>
      </c>
      <c r="C588" s="191">
        <v>30000</v>
      </c>
      <c r="D588" s="191">
        <v>30000</v>
      </c>
      <c r="E588" s="23">
        <f t="shared" si="9"/>
        <v>100</v>
      </c>
    </row>
    <row r="589" spans="1:5" ht="15.75" customHeight="1">
      <c r="A589" s="192" t="s">
        <v>459</v>
      </c>
      <c r="B589" s="193">
        <v>30000</v>
      </c>
      <c r="C589" s="193">
        <v>30000</v>
      </c>
      <c r="D589" s="193">
        <v>21516</v>
      </c>
      <c r="E589" s="94">
        <f t="shared" si="9"/>
        <v>71.72</v>
      </c>
    </row>
    <row r="590" spans="1:5" ht="15.75" customHeight="1" thickBot="1">
      <c r="A590" s="235" t="s">
        <v>460</v>
      </c>
      <c r="B590" s="236">
        <v>160000</v>
      </c>
      <c r="C590" s="236">
        <v>160000</v>
      </c>
      <c r="D590" s="236">
        <v>160000</v>
      </c>
      <c r="E590" s="183">
        <f t="shared" si="9"/>
        <v>100</v>
      </c>
    </row>
    <row r="591" spans="1:8" ht="15.75" customHeight="1" thickBot="1" thickTop="1">
      <c r="A591" s="233" t="s">
        <v>461</v>
      </c>
      <c r="B591" s="234">
        <v>10000</v>
      </c>
      <c r="C591" s="234">
        <v>10000</v>
      </c>
      <c r="D591" s="234">
        <v>0</v>
      </c>
      <c r="E591" s="178">
        <f t="shared" si="9"/>
        <v>0</v>
      </c>
      <c r="F591" s="137">
        <f aca="true" t="shared" si="10" ref="F591:H593">SUM(B591)</f>
        <v>10000</v>
      </c>
      <c r="G591" s="137">
        <f t="shared" si="10"/>
        <v>10000</v>
      </c>
      <c r="H591" s="137">
        <f t="shared" si="10"/>
        <v>0</v>
      </c>
    </row>
    <row r="592" spans="1:8" ht="15.75" customHeight="1" thickBot="1">
      <c r="A592" s="188" t="s">
        <v>462</v>
      </c>
      <c r="B592" s="189">
        <v>10000</v>
      </c>
      <c r="C592" s="189">
        <f>SUM(B592:B592)</f>
        <v>10000</v>
      </c>
      <c r="D592" s="189">
        <v>0</v>
      </c>
      <c r="E592" s="172">
        <f t="shared" si="9"/>
        <v>0</v>
      </c>
      <c r="F592" s="137">
        <f t="shared" si="10"/>
        <v>10000</v>
      </c>
      <c r="G592" s="137">
        <f t="shared" si="10"/>
        <v>10000</v>
      </c>
      <c r="H592" s="137">
        <f t="shared" si="10"/>
        <v>0</v>
      </c>
    </row>
    <row r="593" spans="1:8" ht="15.75" customHeight="1" thickBot="1">
      <c r="A593" s="188" t="s">
        <v>75</v>
      </c>
      <c r="B593" s="189">
        <f>SUM(B594:B605)</f>
        <v>5650000</v>
      </c>
      <c r="C593" s="189">
        <f>SUM(C594:C605)</f>
        <v>6703200</v>
      </c>
      <c r="D593" s="189">
        <f>SUM(D594:D599,D600:D605)</f>
        <v>6378510</v>
      </c>
      <c r="E593" s="172">
        <f t="shared" si="9"/>
        <v>95.15619405657</v>
      </c>
      <c r="F593" s="137">
        <f t="shared" si="10"/>
        <v>5650000</v>
      </c>
      <c r="G593" s="137">
        <f t="shared" si="10"/>
        <v>6703200</v>
      </c>
      <c r="H593" s="137">
        <f t="shared" si="10"/>
        <v>6378510</v>
      </c>
    </row>
    <row r="594" spans="1:5" ht="15.75" customHeight="1">
      <c r="A594" s="250" t="s">
        <v>655</v>
      </c>
      <c r="B594" s="251">
        <v>0</v>
      </c>
      <c r="C594" s="251">
        <v>0</v>
      </c>
      <c r="D594" s="112">
        <v>43200</v>
      </c>
      <c r="E594" s="247" t="s">
        <v>94</v>
      </c>
    </row>
    <row r="595" spans="1:5" ht="15.75" customHeight="1">
      <c r="A595" s="190" t="s">
        <v>382</v>
      </c>
      <c r="B595" s="191">
        <v>4860000</v>
      </c>
      <c r="C595" s="191">
        <v>4860000</v>
      </c>
      <c r="D595" s="126">
        <v>4812053.9</v>
      </c>
      <c r="E595" s="23">
        <f t="shared" si="9"/>
        <v>99.0134547325103</v>
      </c>
    </row>
    <row r="596" spans="1:5" ht="15.75" customHeight="1">
      <c r="A596" s="192" t="s">
        <v>424</v>
      </c>
      <c r="B596" s="193">
        <v>0</v>
      </c>
      <c r="C596" s="193">
        <v>0</v>
      </c>
      <c r="D596" s="102">
        <v>2282.1</v>
      </c>
      <c r="E596" s="94" t="s">
        <v>94</v>
      </c>
    </row>
    <row r="597" spans="1:5" ht="15.75" customHeight="1">
      <c r="A597" s="192" t="s">
        <v>656</v>
      </c>
      <c r="B597" s="193">
        <v>500000</v>
      </c>
      <c r="C597" s="193">
        <v>700000</v>
      </c>
      <c r="D597" s="102">
        <v>372000</v>
      </c>
      <c r="E597" s="23">
        <f t="shared" si="9"/>
        <v>53.142857142857146</v>
      </c>
    </row>
    <row r="598" spans="1:5" ht="15.75" customHeight="1">
      <c r="A598" s="192" t="s">
        <v>657</v>
      </c>
      <c r="B598" s="193">
        <v>0</v>
      </c>
      <c r="C598" s="193">
        <v>10200</v>
      </c>
      <c r="D598" s="102">
        <v>10200</v>
      </c>
      <c r="E598" s="23">
        <f t="shared" si="9"/>
        <v>100</v>
      </c>
    </row>
    <row r="599" spans="1:5" ht="15.75" customHeight="1">
      <c r="A599" s="192" t="s">
        <v>658</v>
      </c>
      <c r="B599" s="193">
        <v>0</v>
      </c>
      <c r="C599" s="193">
        <v>0</v>
      </c>
      <c r="D599" s="102">
        <v>22000</v>
      </c>
      <c r="E599" s="23" t="s">
        <v>94</v>
      </c>
    </row>
    <row r="600" spans="1:5" ht="15.75" customHeight="1">
      <c r="A600" s="192" t="s">
        <v>463</v>
      </c>
      <c r="B600" s="193">
        <v>290000</v>
      </c>
      <c r="C600" s="193">
        <v>469000</v>
      </c>
      <c r="D600" s="102">
        <v>472764</v>
      </c>
      <c r="E600" s="94">
        <f t="shared" si="9"/>
        <v>100.80255863539445</v>
      </c>
    </row>
    <row r="601" spans="1:5" ht="15.75" customHeight="1">
      <c r="A601" s="192" t="s">
        <v>464</v>
      </c>
      <c r="B601" s="193">
        <v>0</v>
      </c>
      <c r="C601" s="193">
        <v>259000</v>
      </c>
      <c r="D601" s="102">
        <v>156672</v>
      </c>
      <c r="E601" s="94">
        <f t="shared" si="9"/>
        <v>60.491119691119685</v>
      </c>
    </row>
    <row r="602" spans="1:5" ht="15.75" customHeight="1">
      <c r="A602" s="192" t="s">
        <v>465</v>
      </c>
      <c r="B602" s="193">
        <v>0</v>
      </c>
      <c r="C602" s="193">
        <v>130000</v>
      </c>
      <c r="D602" s="102">
        <v>154491</v>
      </c>
      <c r="E602" s="94">
        <f t="shared" si="9"/>
        <v>118.83923076923078</v>
      </c>
    </row>
    <row r="603" spans="1:5" ht="15.75" customHeight="1">
      <c r="A603" s="192" t="s">
        <v>466</v>
      </c>
      <c r="B603" s="193">
        <v>0</v>
      </c>
      <c r="C603" s="193">
        <v>125000</v>
      </c>
      <c r="D603" s="102">
        <v>136069</v>
      </c>
      <c r="E603" s="94">
        <f t="shared" si="9"/>
        <v>108.8552</v>
      </c>
    </row>
    <row r="604" spans="1:5" ht="15.75" customHeight="1">
      <c r="A604" s="192" t="s">
        <v>467</v>
      </c>
      <c r="B604" s="193">
        <v>0</v>
      </c>
      <c r="C604" s="193">
        <v>150000</v>
      </c>
      <c r="D604" s="102">
        <v>137624</v>
      </c>
      <c r="E604" s="94">
        <f t="shared" si="9"/>
        <v>91.74933333333334</v>
      </c>
    </row>
    <row r="605" spans="1:6" ht="15.75" customHeight="1" thickBot="1">
      <c r="A605" s="235" t="s">
        <v>468</v>
      </c>
      <c r="B605" s="236">
        <v>0</v>
      </c>
      <c r="C605" s="236">
        <v>0</v>
      </c>
      <c r="D605" s="174">
        <v>59154</v>
      </c>
      <c r="E605" s="183" t="s">
        <v>94</v>
      </c>
      <c r="F605" s="249"/>
    </row>
    <row r="606" spans="1:8" ht="15.75" customHeight="1" thickBot="1" thickTop="1">
      <c r="A606" s="233" t="s">
        <v>76</v>
      </c>
      <c r="B606" s="234">
        <f>SUM(B607)</f>
        <v>4000</v>
      </c>
      <c r="C606" s="234">
        <f>SUM(C607)</f>
        <v>4000</v>
      </c>
      <c r="D606" s="234">
        <f>SUM(D607)</f>
        <v>4000</v>
      </c>
      <c r="E606" s="178">
        <f t="shared" si="9"/>
        <v>100</v>
      </c>
      <c r="F606" s="137">
        <f>SUM(B606)</f>
        <v>4000</v>
      </c>
      <c r="G606" s="137">
        <f>SUM(C606)</f>
        <v>4000</v>
      </c>
      <c r="H606" s="137">
        <f>SUM(D606)</f>
        <v>4000</v>
      </c>
    </row>
    <row r="607" spans="1:5" ht="15.75" customHeight="1" thickBot="1">
      <c r="A607" s="196" t="s">
        <v>469</v>
      </c>
      <c r="B607" s="197">
        <v>4000</v>
      </c>
      <c r="C607" s="197">
        <v>4000</v>
      </c>
      <c r="D607" s="197">
        <v>4000</v>
      </c>
      <c r="E607" s="149">
        <f t="shared" si="9"/>
        <v>100</v>
      </c>
    </row>
    <row r="608" spans="1:8" ht="15.75" customHeight="1" thickBot="1">
      <c r="A608" s="188" t="s">
        <v>98</v>
      </c>
      <c r="B608" s="189">
        <f>SUM(B609:B610)</f>
        <v>62000</v>
      </c>
      <c r="C608" s="189">
        <f>SUM(C609:C610)</f>
        <v>66000</v>
      </c>
      <c r="D608" s="189">
        <f>SUM(D609:D610)</f>
        <v>46000</v>
      </c>
      <c r="E608" s="172">
        <f t="shared" si="9"/>
        <v>69.6969696969697</v>
      </c>
      <c r="F608" s="137">
        <f>SUM(B608)</f>
        <v>62000</v>
      </c>
      <c r="G608" s="137">
        <f>SUM(C608)</f>
        <v>66000</v>
      </c>
      <c r="H608" s="137">
        <f>SUM(D608)</f>
        <v>46000</v>
      </c>
    </row>
    <row r="609" spans="1:5" ht="15.75" customHeight="1">
      <c r="A609" s="190" t="s">
        <v>470</v>
      </c>
      <c r="B609" s="191">
        <v>20000</v>
      </c>
      <c r="C609" s="191">
        <v>20000</v>
      </c>
      <c r="D609" s="191">
        <v>0</v>
      </c>
      <c r="E609" s="23">
        <f t="shared" si="9"/>
        <v>0</v>
      </c>
    </row>
    <row r="610" spans="1:5" ht="15.75" customHeight="1" thickBot="1">
      <c r="A610" s="235" t="s">
        <v>471</v>
      </c>
      <c r="B610" s="236">
        <v>42000</v>
      </c>
      <c r="C610" s="236">
        <v>46000</v>
      </c>
      <c r="D610" s="236">
        <v>46000</v>
      </c>
      <c r="E610" s="183">
        <f t="shared" si="9"/>
        <v>100</v>
      </c>
    </row>
    <row r="611" spans="1:8" ht="15.75" customHeight="1" thickBot="1" thickTop="1">
      <c r="A611" s="233" t="s">
        <v>77</v>
      </c>
      <c r="B611" s="234">
        <v>10000</v>
      </c>
      <c r="C611" s="234">
        <f>SUM(B611:B611)</f>
        <v>10000</v>
      </c>
      <c r="D611" s="234">
        <v>0</v>
      </c>
      <c r="E611" s="178">
        <f t="shared" si="9"/>
        <v>0</v>
      </c>
      <c r="F611" s="137">
        <f aca="true" t="shared" si="11" ref="F611:H615">SUM(B611)</f>
        <v>10000</v>
      </c>
      <c r="G611" s="137">
        <f t="shared" si="11"/>
        <v>10000</v>
      </c>
      <c r="H611" s="137">
        <f t="shared" si="11"/>
        <v>0</v>
      </c>
    </row>
    <row r="612" spans="1:8" ht="15.75" customHeight="1" thickBot="1">
      <c r="A612" s="188" t="s">
        <v>659</v>
      </c>
      <c r="B612" s="189">
        <v>0</v>
      </c>
      <c r="C612" s="189">
        <v>2000</v>
      </c>
      <c r="D612" s="189">
        <v>2000</v>
      </c>
      <c r="E612" s="172">
        <f t="shared" si="9"/>
        <v>100</v>
      </c>
      <c r="F612" s="137">
        <f t="shared" si="11"/>
        <v>0</v>
      </c>
      <c r="G612" s="137">
        <f t="shared" si="11"/>
        <v>2000</v>
      </c>
      <c r="H612" s="137">
        <f t="shared" si="11"/>
        <v>2000</v>
      </c>
    </row>
    <row r="613" spans="1:8" ht="15.75" customHeight="1" thickBot="1">
      <c r="A613" s="188" t="s">
        <v>113</v>
      </c>
      <c r="B613" s="189">
        <v>0</v>
      </c>
      <c r="C613" s="189">
        <v>18000000</v>
      </c>
      <c r="D613" s="189">
        <v>17756663</v>
      </c>
      <c r="E613" s="172">
        <f t="shared" si="9"/>
        <v>98.64812777777779</v>
      </c>
      <c r="F613" s="137">
        <f t="shared" si="11"/>
        <v>0</v>
      </c>
      <c r="G613" s="137">
        <f t="shared" si="11"/>
        <v>18000000</v>
      </c>
      <c r="H613" s="137">
        <f t="shared" si="11"/>
        <v>17756663</v>
      </c>
    </row>
    <row r="614" spans="1:8" ht="15.75" customHeight="1" thickBot="1">
      <c r="A614" s="188" t="s">
        <v>114</v>
      </c>
      <c r="B614" s="189">
        <v>0</v>
      </c>
      <c r="C614" s="189">
        <v>87855000</v>
      </c>
      <c r="D614" s="189">
        <v>87193800</v>
      </c>
      <c r="E614" s="172">
        <f t="shared" si="9"/>
        <v>99.247396277958</v>
      </c>
      <c r="F614" s="137">
        <f t="shared" si="11"/>
        <v>0</v>
      </c>
      <c r="G614" s="137">
        <f t="shared" si="11"/>
        <v>87855000</v>
      </c>
      <c r="H614" s="137">
        <f t="shared" si="11"/>
        <v>87193800</v>
      </c>
    </row>
    <row r="615" spans="1:8" ht="15.75" customHeight="1" thickBot="1">
      <c r="A615" s="188" t="s">
        <v>119</v>
      </c>
      <c r="B615" s="189">
        <f>SUM(B616:B618)</f>
        <v>362000</v>
      </c>
      <c r="C615" s="189">
        <f>SUM(C616:C618)</f>
        <v>362000</v>
      </c>
      <c r="D615" s="189">
        <f>SUM(D616:D618)</f>
        <v>346600</v>
      </c>
      <c r="E615" s="172">
        <f t="shared" si="9"/>
        <v>95.74585635359117</v>
      </c>
      <c r="F615" s="137">
        <f t="shared" si="11"/>
        <v>362000</v>
      </c>
      <c r="G615" s="137">
        <f t="shared" si="11"/>
        <v>362000</v>
      </c>
      <c r="H615" s="137">
        <f t="shared" si="11"/>
        <v>346600</v>
      </c>
    </row>
    <row r="616" spans="1:5" ht="15.75" customHeight="1">
      <c r="A616" s="190" t="s">
        <v>472</v>
      </c>
      <c r="B616" s="191">
        <v>16000</v>
      </c>
      <c r="C616" s="191">
        <v>16000</v>
      </c>
      <c r="D616" s="191">
        <v>600</v>
      </c>
      <c r="E616" s="23">
        <f t="shared" si="9"/>
        <v>3.75</v>
      </c>
    </row>
    <row r="617" spans="1:5" ht="15.75" customHeight="1">
      <c r="A617" s="192" t="s">
        <v>473</v>
      </c>
      <c r="B617" s="193">
        <v>96000</v>
      </c>
      <c r="C617" s="193">
        <v>96000</v>
      </c>
      <c r="D617" s="193">
        <v>96000</v>
      </c>
      <c r="E617" s="94">
        <f t="shared" si="9"/>
        <v>100</v>
      </c>
    </row>
    <row r="618" spans="1:5" ht="15.75" customHeight="1" thickBot="1">
      <c r="A618" s="235" t="s">
        <v>474</v>
      </c>
      <c r="B618" s="236">
        <v>250000</v>
      </c>
      <c r="C618" s="236">
        <v>250000</v>
      </c>
      <c r="D618" s="236">
        <v>250000</v>
      </c>
      <c r="E618" s="183">
        <f t="shared" si="9"/>
        <v>100</v>
      </c>
    </row>
    <row r="619" spans="1:8" ht="15.75" customHeight="1" thickBot="1" thickTop="1">
      <c r="A619" s="233" t="s">
        <v>660</v>
      </c>
      <c r="B619" s="234">
        <v>30000</v>
      </c>
      <c r="C619" s="234">
        <f>SUM(B619:B619)</f>
        <v>30000</v>
      </c>
      <c r="D619" s="234">
        <v>30000</v>
      </c>
      <c r="E619" s="178">
        <f t="shared" si="9"/>
        <v>100</v>
      </c>
      <c r="F619" s="137">
        <f aca="true" t="shared" si="12" ref="F619:H621">SUM(B619)</f>
        <v>30000</v>
      </c>
      <c r="G619" s="137">
        <f t="shared" si="12"/>
        <v>30000</v>
      </c>
      <c r="H619" s="137">
        <f t="shared" si="12"/>
        <v>30000</v>
      </c>
    </row>
    <row r="620" spans="1:8" ht="15.75" customHeight="1" thickBot="1">
      <c r="A620" s="188" t="s">
        <v>661</v>
      </c>
      <c r="B620" s="189">
        <v>50000</v>
      </c>
      <c r="C620" s="189">
        <v>50000</v>
      </c>
      <c r="D620" s="189">
        <v>0</v>
      </c>
      <c r="E620" s="172">
        <f t="shared" si="9"/>
        <v>0</v>
      </c>
      <c r="F620" s="137">
        <f t="shared" si="12"/>
        <v>50000</v>
      </c>
      <c r="G620" s="137">
        <f t="shared" si="12"/>
        <v>50000</v>
      </c>
      <c r="H620" s="137">
        <f t="shared" si="12"/>
        <v>0</v>
      </c>
    </row>
    <row r="621" spans="1:8" ht="15.75" customHeight="1" thickBot="1">
      <c r="A621" s="188" t="s">
        <v>475</v>
      </c>
      <c r="B621" s="189">
        <f>SUM(B622:B623)</f>
        <v>3705000</v>
      </c>
      <c r="C621" s="189">
        <f>SUM(C622:C623)</f>
        <v>2805000</v>
      </c>
      <c r="D621" s="189">
        <f>SUM(D622:D623)</f>
        <v>2805000</v>
      </c>
      <c r="E621" s="172">
        <f t="shared" si="9"/>
        <v>100</v>
      </c>
      <c r="F621" s="137">
        <f t="shared" si="12"/>
        <v>3705000</v>
      </c>
      <c r="G621" s="137">
        <f t="shared" si="12"/>
        <v>2805000</v>
      </c>
      <c r="H621" s="137">
        <f t="shared" si="12"/>
        <v>2805000</v>
      </c>
    </row>
    <row r="622" spans="1:5" ht="15.75" customHeight="1">
      <c r="A622" s="190" t="s">
        <v>476</v>
      </c>
      <c r="B622" s="191">
        <v>410000</v>
      </c>
      <c r="C622" s="191">
        <v>410000</v>
      </c>
      <c r="D622" s="191">
        <v>410000</v>
      </c>
      <c r="E622" s="23">
        <f t="shared" si="9"/>
        <v>100</v>
      </c>
    </row>
    <row r="623" spans="1:5" ht="15.75" customHeight="1" thickBot="1">
      <c r="A623" s="235" t="s">
        <v>477</v>
      </c>
      <c r="B623" s="236">
        <v>3295000</v>
      </c>
      <c r="C623" s="236">
        <v>2395000</v>
      </c>
      <c r="D623" s="236">
        <v>2395000</v>
      </c>
      <c r="E623" s="183">
        <f t="shared" si="9"/>
        <v>100</v>
      </c>
    </row>
    <row r="624" spans="1:8" ht="15.75" customHeight="1" thickBot="1" thickTop="1">
      <c r="A624" s="233" t="s">
        <v>662</v>
      </c>
      <c r="B624" s="234">
        <v>730000</v>
      </c>
      <c r="C624" s="234">
        <f>SUM(B624:B624)</f>
        <v>730000</v>
      </c>
      <c r="D624" s="234">
        <v>730000</v>
      </c>
      <c r="E624" s="178">
        <f t="shared" si="9"/>
        <v>100</v>
      </c>
      <c r="F624" s="137">
        <f aca="true" t="shared" si="13" ref="F624:H626">SUM(B624)</f>
        <v>730000</v>
      </c>
      <c r="G624" s="137">
        <f t="shared" si="13"/>
        <v>730000</v>
      </c>
      <c r="H624" s="137">
        <f t="shared" si="13"/>
        <v>730000</v>
      </c>
    </row>
    <row r="625" spans="1:8" ht="15.75" customHeight="1" thickBot="1">
      <c r="A625" s="188" t="s">
        <v>478</v>
      </c>
      <c r="B625" s="189">
        <v>70000</v>
      </c>
      <c r="C625" s="189">
        <v>70000</v>
      </c>
      <c r="D625" s="189">
        <v>70000</v>
      </c>
      <c r="E625" s="172">
        <f t="shared" si="9"/>
        <v>100</v>
      </c>
      <c r="F625" s="137">
        <f t="shared" si="13"/>
        <v>70000</v>
      </c>
      <c r="G625" s="137">
        <f t="shared" si="13"/>
        <v>70000</v>
      </c>
      <c r="H625" s="137">
        <f t="shared" si="13"/>
        <v>70000</v>
      </c>
    </row>
    <row r="626" spans="1:8" ht="15.75" customHeight="1" thickBot="1">
      <c r="A626" s="188" t="s">
        <v>479</v>
      </c>
      <c r="B626" s="189">
        <f>SUM(B627:B628)</f>
        <v>1320000</v>
      </c>
      <c r="C626" s="189">
        <f>SUM(C627:C628)</f>
        <v>1514000</v>
      </c>
      <c r="D626" s="189">
        <f>SUM(D627:D628)</f>
        <v>1502676.35</v>
      </c>
      <c r="E626" s="23">
        <f t="shared" si="9"/>
        <v>99.25207067371203</v>
      </c>
      <c r="F626" s="137">
        <f t="shared" si="13"/>
        <v>1320000</v>
      </c>
      <c r="G626" s="137">
        <f t="shared" si="13"/>
        <v>1514000</v>
      </c>
      <c r="H626" s="137">
        <f t="shared" si="13"/>
        <v>1502676.35</v>
      </c>
    </row>
    <row r="627" spans="1:5" ht="15.75" customHeight="1">
      <c r="A627" s="190" t="s">
        <v>480</v>
      </c>
      <c r="B627" s="191">
        <v>20000</v>
      </c>
      <c r="C627" s="191">
        <v>153000</v>
      </c>
      <c r="D627" s="191">
        <v>143928.35</v>
      </c>
      <c r="E627" s="94">
        <f t="shared" si="9"/>
        <v>94.07081699346406</v>
      </c>
    </row>
    <row r="628" spans="1:5" ht="15.75" customHeight="1" thickBot="1">
      <c r="A628" s="235" t="s">
        <v>481</v>
      </c>
      <c r="B628" s="236">
        <v>1300000</v>
      </c>
      <c r="C628" s="236">
        <v>1361000</v>
      </c>
      <c r="D628" s="236">
        <v>1358748</v>
      </c>
      <c r="E628" s="183">
        <f t="shared" si="9"/>
        <v>99.83453343130051</v>
      </c>
    </row>
    <row r="629" spans="1:8" ht="15.75" customHeight="1" thickBot="1" thickTop="1">
      <c r="A629" s="233" t="s">
        <v>110</v>
      </c>
      <c r="B629" s="234">
        <f>SUM(B630:B631)</f>
        <v>37000</v>
      </c>
      <c r="C629" s="234">
        <f>SUM(C630:C631)</f>
        <v>62000</v>
      </c>
      <c r="D629" s="234">
        <f>SUM(D630:D631)</f>
        <v>55388</v>
      </c>
      <c r="E629" s="178">
        <f t="shared" si="9"/>
        <v>89.33548387096775</v>
      </c>
      <c r="F629" s="137">
        <f>SUM(B629)</f>
        <v>37000</v>
      </c>
      <c r="G629" s="137">
        <f>SUM(C629)</f>
        <v>62000</v>
      </c>
      <c r="H629" s="137">
        <f>SUM(D629)</f>
        <v>55388</v>
      </c>
    </row>
    <row r="630" spans="1:5" ht="15.75" customHeight="1">
      <c r="A630" s="190" t="s">
        <v>347</v>
      </c>
      <c r="B630" s="191">
        <v>7000</v>
      </c>
      <c r="C630" s="191">
        <v>7000</v>
      </c>
      <c r="D630" s="191">
        <v>6368</v>
      </c>
      <c r="E630" s="23">
        <f t="shared" si="9"/>
        <v>90.97142857142858</v>
      </c>
    </row>
    <row r="631" spans="1:5" ht="15.75" customHeight="1" thickBot="1">
      <c r="A631" s="235" t="s">
        <v>482</v>
      </c>
      <c r="B631" s="236">
        <v>30000</v>
      </c>
      <c r="C631" s="236">
        <v>55000</v>
      </c>
      <c r="D631" s="236">
        <v>49020</v>
      </c>
      <c r="E631" s="183">
        <f t="shared" si="9"/>
        <v>89.12727272727274</v>
      </c>
    </row>
    <row r="632" spans="1:8" ht="15.75" customHeight="1" thickBot="1" thickTop="1">
      <c r="A632" s="233" t="s">
        <v>78</v>
      </c>
      <c r="B632" s="234">
        <v>115000</v>
      </c>
      <c r="C632" s="234">
        <f>SUM(B632:B632)</f>
        <v>115000</v>
      </c>
      <c r="D632" s="234">
        <v>50550.04</v>
      </c>
      <c r="E632" s="178">
        <f t="shared" si="9"/>
        <v>43.95655652173913</v>
      </c>
      <c r="F632" s="137">
        <f aca="true" t="shared" si="14" ref="F632:H633">SUM(B632)</f>
        <v>115000</v>
      </c>
      <c r="G632" s="137">
        <f t="shared" si="14"/>
        <v>115000</v>
      </c>
      <c r="H632" s="137">
        <f t="shared" si="14"/>
        <v>50550.04</v>
      </c>
    </row>
    <row r="633" spans="1:8" ht="15.75" customHeight="1" thickBot="1">
      <c r="A633" s="188" t="s">
        <v>79</v>
      </c>
      <c r="B633" s="189">
        <f>SUM(B634:B635)</f>
        <v>2865000</v>
      </c>
      <c r="C633" s="189">
        <f>SUM(C634:C635)</f>
        <v>3116200</v>
      </c>
      <c r="D633" s="189">
        <f>SUM(D634:D635)</f>
        <v>3001656.5700000003</v>
      </c>
      <c r="E633" s="172">
        <f t="shared" si="9"/>
        <v>96.32425935434183</v>
      </c>
      <c r="F633" s="137">
        <f t="shared" si="14"/>
        <v>2865000</v>
      </c>
      <c r="G633" s="137">
        <f t="shared" si="14"/>
        <v>3116200</v>
      </c>
      <c r="H633" s="137">
        <f t="shared" si="14"/>
        <v>3001656.5700000003</v>
      </c>
    </row>
    <row r="634" spans="1:5" ht="15.75" customHeight="1">
      <c r="A634" s="190" t="s">
        <v>483</v>
      </c>
      <c r="B634" s="191">
        <v>2585000</v>
      </c>
      <c r="C634" s="191">
        <v>2836200</v>
      </c>
      <c r="D634" s="191">
        <v>2772063.37</v>
      </c>
      <c r="E634" s="23">
        <f aca="true" t="shared" si="15" ref="E634:E680">SUM(D634/C634*100)</f>
        <v>97.73864219730626</v>
      </c>
    </row>
    <row r="635" spans="1:5" ht="15.75" customHeight="1" thickBot="1">
      <c r="A635" s="235" t="s">
        <v>484</v>
      </c>
      <c r="B635" s="236">
        <v>280000</v>
      </c>
      <c r="C635" s="236">
        <v>280000</v>
      </c>
      <c r="D635" s="236">
        <v>229593.2</v>
      </c>
      <c r="E635" s="183">
        <f t="shared" si="15"/>
        <v>81.99757142857143</v>
      </c>
    </row>
    <row r="636" spans="1:8" ht="15.75" customHeight="1" thickBot="1" thickTop="1">
      <c r="A636" s="233" t="s">
        <v>124</v>
      </c>
      <c r="B636" s="234">
        <f>SUM(B637:B637)</f>
        <v>300000</v>
      </c>
      <c r="C636" s="234">
        <f>SUM(C637:C637)</f>
        <v>500000</v>
      </c>
      <c r="D636" s="234">
        <f>SUM(D637:D637)</f>
        <v>224004</v>
      </c>
      <c r="E636" s="178">
        <f t="shared" si="15"/>
        <v>44.8008</v>
      </c>
      <c r="F636" s="137">
        <f>SUM(B636)</f>
        <v>300000</v>
      </c>
      <c r="G636" s="137">
        <f>SUM(C636)</f>
        <v>500000</v>
      </c>
      <c r="H636" s="137">
        <f>SUM(D636)</f>
        <v>224004</v>
      </c>
    </row>
    <row r="637" spans="1:5" ht="15.75" customHeight="1" thickBot="1">
      <c r="A637" s="244" t="s">
        <v>663</v>
      </c>
      <c r="B637" s="245">
        <v>300000</v>
      </c>
      <c r="C637" s="245">
        <v>500000</v>
      </c>
      <c r="D637" s="245">
        <v>224004</v>
      </c>
      <c r="E637" s="246">
        <f t="shared" si="15"/>
        <v>44.8008</v>
      </c>
    </row>
    <row r="638" spans="1:8" ht="15.75" customHeight="1" thickBot="1" thickTop="1">
      <c r="A638" s="233" t="s">
        <v>80</v>
      </c>
      <c r="B638" s="234">
        <f>SUM(B639:B645)</f>
        <v>1211000</v>
      </c>
      <c r="C638" s="234">
        <f>SUM(C639:C645)</f>
        <v>1452060</v>
      </c>
      <c r="D638" s="234">
        <f>SUM(D639:D645)</f>
        <v>1365132.3299999998</v>
      </c>
      <c r="E638" s="178">
        <f t="shared" si="15"/>
        <v>94.01349324408082</v>
      </c>
      <c r="F638" s="137">
        <f>SUM(B638)</f>
        <v>1211000</v>
      </c>
      <c r="G638" s="137">
        <f>SUM(C638)</f>
        <v>1452060</v>
      </c>
      <c r="H638" s="137">
        <f>SUM(D638)</f>
        <v>1365132.3299999998</v>
      </c>
    </row>
    <row r="639" spans="1:5" ht="15.75" customHeight="1">
      <c r="A639" s="202" t="s">
        <v>485</v>
      </c>
      <c r="B639" s="203">
        <v>1081000</v>
      </c>
      <c r="C639" s="203">
        <v>1197060</v>
      </c>
      <c r="D639" s="203">
        <v>1092375.41</v>
      </c>
      <c r="E639" s="23">
        <f t="shared" si="15"/>
        <v>91.25485857016355</v>
      </c>
    </row>
    <row r="640" spans="1:5" ht="15.75" customHeight="1">
      <c r="A640" s="194" t="s">
        <v>491</v>
      </c>
      <c r="B640" s="195">
        <v>0</v>
      </c>
      <c r="C640" s="195">
        <v>0</v>
      </c>
      <c r="D640" s="195">
        <v>45876</v>
      </c>
      <c r="E640" s="94" t="s">
        <v>94</v>
      </c>
    </row>
    <row r="641" spans="1:5" ht="15.75" customHeight="1">
      <c r="A641" s="204" t="s">
        <v>486</v>
      </c>
      <c r="B641" s="205">
        <v>40000</v>
      </c>
      <c r="C641" s="205">
        <v>65000</v>
      </c>
      <c r="D641" s="205">
        <v>55548</v>
      </c>
      <c r="E641" s="94">
        <f t="shared" si="15"/>
        <v>85.45846153846153</v>
      </c>
    </row>
    <row r="642" spans="1:5" ht="15.75" customHeight="1">
      <c r="A642" s="204" t="s">
        <v>487</v>
      </c>
      <c r="B642" s="205">
        <v>30000</v>
      </c>
      <c r="C642" s="205">
        <v>30000</v>
      </c>
      <c r="D642" s="205">
        <v>15451.44</v>
      </c>
      <c r="E642" s="94">
        <f t="shared" si="15"/>
        <v>51.5048</v>
      </c>
    </row>
    <row r="643" spans="1:5" ht="15.75" customHeight="1">
      <c r="A643" s="204" t="s">
        <v>488</v>
      </c>
      <c r="B643" s="205">
        <v>30000</v>
      </c>
      <c r="C643" s="205">
        <v>45000</v>
      </c>
      <c r="D643" s="205">
        <v>49349</v>
      </c>
      <c r="E643" s="94">
        <f t="shared" si="15"/>
        <v>109.66444444444446</v>
      </c>
    </row>
    <row r="644" spans="1:5" ht="15.75" customHeight="1">
      <c r="A644" s="204" t="s">
        <v>489</v>
      </c>
      <c r="B644" s="205">
        <v>30000</v>
      </c>
      <c r="C644" s="205">
        <v>30000</v>
      </c>
      <c r="D644" s="205">
        <v>21827.48</v>
      </c>
      <c r="E644" s="94">
        <f t="shared" si="15"/>
        <v>72.75826666666666</v>
      </c>
    </row>
    <row r="645" spans="1:6" ht="15.75" customHeight="1" thickBot="1">
      <c r="A645" s="235" t="s">
        <v>490</v>
      </c>
      <c r="B645" s="236">
        <v>0</v>
      </c>
      <c r="C645" s="236">
        <v>85000</v>
      </c>
      <c r="D645" s="236">
        <v>84705</v>
      </c>
      <c r="E645" s="183">
        <f t="shared" si="15"/>
        <v>99.65294117647059</v>
      </c>
      <c r="F645" s="249"/>
    </row>
    <row r="646" spans="1:8" ht="15.75" customHeight="1" thickBot="1" thickTop="1">
      <c r="A646" s="233" t="s">
        <v>81</v>
      </c>
      <c r="B646" s="234">
        <f>SUM(B647:B651)</f>
        <v>1921000</v>
      </c>
      <c r="C646" s="234">
        <f>SUM(C647:C651)</f>
        <v>1972000</v>
      </c>
      <c r="D646" s="234">
        <f>SUM(D647:D651)</f>
        <v>1971598</v>
      </c>
      <c r="E646" s="178">
        <f t="shared" si="15"/>
        <v>99.97961460446247</v>
      </c>
      <c r="F646" s="137">
        <f>SUM(B646)</f>
        <v>1921000</v>
      </c>
      <c r="G646" s="137">
        <f>SUM(C646)</f>
        <v>1972000</v>
      </c>
      <c r="H646" s="137">
        <f>SUM(D646)</f>
        <v>1971598</v>
      </c>
    </row>
    <row r="647" spans="1:5" ht="15.75" customHeight="1">
      <c r="A647" s="192" t="s">
        <v>492</v>
      </c>
      <c r="B647" s="193">
        <v>1728000</v>
      </c>
      <c r="C647" s="193">
        <v>1743000</v>
      </c>
      <c r="D647" s="193">
        <v>1792498</v>
      </c>
      <c r="E647" s="23">
        <f t="shared" si="15"/>
        <v>102.83981640849112</v>
      </c>
    </row>
    <row r="648" spans="1:5" ht="15.75" customHeight="1">
      <c r="A648" s="192" t="s">
        <v>493</v>
      </c>
      <c r="B648" s="193">
        <v>48200</v>
      </c>
      <c r="C648" s="193">
        <v>56200</v>
      </c>
      <c r="D648" s="193">
        <v>43800</v>
      </c>
      <c r="E648" s="94">
        <f t="shared" si="15"/>
        <v>77.93594306049823</v>
      </c>
    </row>
    <row r="649" spans="1:5" ht="15.75" customHeight="1">
      <c r="A649" s="192" t="s">
        <v>494</v>
      </c>
      <c r="B649" s="193">
        <v>48300</v>
      </c>
      <c r="C649" s="193">
        <v>61300</v>
      </c>
      <c r="D649" s="193">
        <v>49000</v>
      </c>
      <c r="E649" s="94">
        <f t="shared" si="15"/>
        <v>79.9347471451876</v>
      </c>
    </row>
    <row r="650" spans="1:5" ht="15.75" customHeight="1">
      <c r="A650" s="192" t="s">
        <v>495</v>
      </c>
      <c r="B650" s="193">
        <v>48300</v>
      </c>
      <c r="C650" s="193">
        <v>56300</v>
      </c>
      <c r="D650" s="193">
        <v>43800</v>
      </c>
      <c r="E650" s="94">
        <f t="shared" si="15"/>
        <v>77.797513321492</v>
      </c>
    </row>
    <row r="651" spans="1:5" ht="15.75" customHeight="1" thickBot="1">
      <c r="A651" s="235" t="s">
        <v>496</v>
      </c>
      <c r="B651" s="236">
        <v>48200</v>
      </c>
      <c r="C651" s="236">
        <v>55200</v>
      </c>
      <c r="D651" s="236">
        <v>42500</v>
      </c>
      <c r="E651" s="183">
        <f t="shared" si="15"/>
        <v>76.9927536231884</v>
      </c>
    </row>
    <row r="652" spans="1:8" ht="15.75" customHeight="1" thickBot="1" thickTop="1">
      <c r="A652" s="233" t="s">
        <v>497</v>
      </c>
      <c r="B652" s="234">
        <v>0</v>
      </c>
      <c r="C652" s="234">
        <v>63490</v>
      </c>
      <c r="D652" s="234">
        <v>58958</v>
      </c>
      <c r="E652" s="178">
        <f t="shared" si="15"/>
        <v>92.86186801071035</v>
      </c>
      <c r="F652" s="137">
        <f aca="true" t="shared" si="16" ref="F652:H653">SUM(B652)</f>
        <v>0</v>
      </c>
      <c r="G652" s="137">
        <f t="shared" si="16"/>
        <v>63490</v>
      </c>
      <c r="H652" s="137">
        <f t="shared" si="16"/>
        <v>58958</v>
      </c>
    </row>
    <row r="653" spans="1:9" s="258" customFormat="1" ht="15.75" customHeight="1" thickBot="1">
      <c r="A653" s="188" t="s">
        <v>46</v>
      </c>
      <c r="B653" s="189">
        <f>SUM(B654:B656)</f>
        <v>52533000</v>
      </c>
      <c r="C653" s="189">
        <f>SUM(C654:C656)</f>
        <v>61542019.84</v>
      </c>
      <c r="D653" s="189">
        <f>SUM(D654:D656)</f>
        <v>57554837.22</v>
      </c>
      <c r="E653" s="172">
        <f t="shared" si="15"/>
        <v>93.52120286209961</v>
      </c>
      <c r="F653" s="137">
        <f t="shared" si="16"/>
        <v>52533000</v>
      </c>
      <c r="G653" s="137">
        <f t="shared" si="16"/>
        <v>61542019.84</v>
      </c>
      <c r="H653" s="137">
        <f t="shared" si="16"/>
        <v>57554837.22</v>
      </c>
      <c r="I653" s="258" t="s">
        <v>667</v>
      </c>
    </row>
    <row r="654" spans="1:5" ht="15.75" customHeight="1">
      <c r="A654" s="190" t="s">
        <v>498</v>
      </c>
      <c r="B654" s="191">
        <v>35131000</v>
      </c>
      <c r="C654" s="191">
        <v>39187542.6</v>
      </c>
      <c r="D654" s="191">
        <v>39070187</v>
      </c>
      <c r="E654" s="23">
        <f t="shared" si="15"/>
        <v>99.70052830003175</v>
      </c>
    </row>
    <row r="655" spans="1:5" ht="15.75" customHeight="1">
      <c r="A655" s="192" t="s">
        <v>499</v>
      </c>
      <c r="B655" s="193">
        <v>10202000</v>
      </c>
      <c r="C655" s="193">
        <v>14969977.24</v>
      </c>
      <c r="D655" s="193">
        <v>10842221.82</v>
      </c>
      <c r="E655" s="94">
        <f t="shared" si="15"/>
        <v>72.42644157821044</v>
      </c>
    </row>
    <row r="656" spans="1:5" ht="15.75" customHeight="1" thickBot="1">
      <c r="A656" s="235" t="s">
        <v>500</v>
      </c>
      <c r="B656" s="236">
        <v>7200000</v>
      </c>
      <c r="C656" s="236">
        <v>7384500</v>
      </c>
      <c r="D656" s="236">
        <v>7642428.4</v>
      </c>
      <c r="E656" s="183">
        <f t="shared" si="15"/>
        <v>103.49283499221342</v>
      </c>
    </row>
    <row r="657" spans="1:8" ht="15.75" customHeight="1" thickBot="1" thickTop="1">
      <c r="A657" s="233" t="s">
        <v>501</v>
      </c>
      <c r="B657" s="234">
        <f>SUM(B658)</f>
        <v>350000</v>
      </c>
      <c r="C657" s="234">
        <f>SUM(C658)</f>
        <v>200000</v>
      </c>
      <c r="D657" s="234">
        <f>SUM(D658)</f>
        <v>152856.27</v>
      </c>
      <c r="E657" s="178">
        <f t="shared" si="15"/>
        <v>76.428135</v>
      </c>
      <c r="F657" s="137">
        <f>SUM(B657)</f>
        <v>350000</v>
      </c>
      <c r="G657" s="137">
        <f>SUM(C657)</f>
        <v>200000</v>
      </c>
      <c r="H657" s="137">
        <f>SUM(D657)</f>
        <v>152856.27</v>
      </c>
    </row>
    <row r="658" spans="1:5" ht="15.75" customHeight="1" thickBot="1">
      <c r="A658" s="196" t="s">
        <v>664</v>
      </c>
      <c r="B658" s="197">
        <v>350000</v>
      </c>
      <c r="C658" s="197">
        <v>200000</v>
      </c>
      <c r="D658" s="197">
        <v>152856.27</v>
      </c>
      <c r="E658" s="149">
        <f t="shared" si="15"/>
        <v>76.428135</v>
      </c>
    </row>
    <row r="659" spans="1:8" ht="15.75" customHeight="1" thickBot="1">
      <c r="A659" s="188" t="s">
        <v>82</v>
      </c>
      <c r="B659" s="189">
        <v>1100000</v>
      </c>
      <c r="C659" s="189">
        <v>1109100</v>
      </c>
      <c r="D659" s="189">
        <v>983410</v>
      </c>
      <c r="E659" s="172">
        <f t="shared" si="15"/>
        <v>88.66738797222973</v>
      </c>
      <c r="F659" s="137">
        <f aca="true" t="shared" si="17" ref="F659:H661">SUM(B659)</f>
        <v>1100000</v>
      </c>
      <c r="G659" s="137">
        <f t="shared" si="17"/>
        <v>1109100</v>
      </c>
      <c r="H659" s="137">
        <f t="shared" si="17"/>
        <v>983410</v>
      </c>
    </row>
    <row r="660" spans="1:8" ht="15.75" customHeight="1" thickBot="1">
      <c r="A660" s="188" t="s">
        <v>83</v>
      </c>
      <c r="B660" s="189">
        <v>0</v>
      </c>
      <c r="C660" s="189">
        <f>SUM(B660:B660)</f>
        <v>0</v>
      </c>
      <c r="D660" s="189">
        <v>419751094.97</v>
      </c>
      <c r="E660" s="172" t="s">
        <v>94</v>
      </c>
      <c r="F660" s="137">
        <f t="shared" si="17"/>
        <v>0</v>
      </c>
      <c r="G660" s="137">
        <f t="shared" si="17"/>
        <v>0</v>
      </c>
      <c r="H660" s="137">
        <f t="shared" si="17"/>
        <v>419751094.97</v>
      </c>
    </row>
    <row r="661" spans="1:8" ht="15.75" customHeight="1" thickBot="1">
      <c r="A661" s="188" t="s">
        <v>84</v>
      </c>
      <c r="B661" s="189">
        <f>SUM(B662:B663)</f>
        <v>250000</v>
      </c>
      <c r="C661" s="189">
        <f>SUM(C662:C663)</f>
        <v>3291000</v>
      </c>
      <c r="D661" s="189">
        <f>SUM(D662:D663)</f>
        <v>3121139.91</v>
      </c>
      <c r="E661" s="172">
        <f t="shared" si="15"/>
        <v>94.8386481312671</v>
      </c>
      <c r="F661" s="137">
        <f t="shared" si="17"/>
        <v>250000</v>
      </c>
      <c r="G661" s="137">
        <f t="shared" si="17"/>
        <v>3291000</v>
      </c>
      <c r="H661" s="137">
        <f t="shared" si="17"/>
        <v>3121139.91</v>
      </c>
    </row>
    <row r="662" spans="1:5" ht="15.75" customHeight="1">
      <c r="A662" s="190" t="s">
        <v>502</v>
      </c>
      <c r="B662" s="191">
        <v>200000</v>
      </c>
      <c r="C662" s="191">
        <v>3241000</v>
      </c>
      <c r="D662" s="191">
        <v>3121139.91</v>
      </c>
      <c r="E662" s="23">
        <f t="shared" si="15"/>
        <v>96.30175593952485</v>
      </c>
    </row>
    <row r="663" spans="1:5" ht="15.75" customHeight="1" thickBot="1">
      <c r="A663" s="235" t="s">
        <v>503</v>
      </c>
      <c r="B663" s="236">
        <v>50000</v>
      </c>
      <c r="C663" s="236">
        <v>50000</v>
      </c>
      <c r="D663" s="236">
        <v>0</v>
      </c>
      <c r="E663" s="183">
        <f t="shared" si="15"/>
        <v>0</v>
      </c>
    </row>
    <row r="664" spans="1:8" ht="15.75" customHeight="1" thickBot="1" thickTop="1">
      <c r="A664" s="233" t="s">
        <v>85</v>
      </c>
      <c r="B664" s="234">
        <f>SUM(B665:B668)</f>
        <v>0</v>
      </c>
      <c r="C664" s="234">
        <f>SUM(C665:C668)</f>
        <v>1319400</v>
      </c>
      <c r="D664" s="234">
        <f>SUM(D665:D668)</f>
        <v>1319448.04</v>
      </c>
      <c r="E664" s="178">
        <f t="shared" si="15"/>
        <v>100.00364104896164</v>
      </c>
      <c r="F664" s="137">
        <f>SUM(B664)</f>
        <v>0</v>
      </c>
      <c r="G664" s="137">
        <f>SUM(C664)</f>
        <v>1319400</v>
      </c>
      <c r="H664" s="137">
        <f>SUM(D664)</f>
        <v>1319448.04</v>
      </c>
    </row>
    <row r="665" spans="1:5" ht="15.75" customHeight="1">
      <c r="A665" s="196" t="s">
        <v>504</v>
      </c>
      <c r="B665" s="197">
        <v>0</v>
      </c>
      <c r="C665" s="197">
        <v>594000</v>
      </c>
      <c r="D665" s="197">
        <v>594000</v>
      </c>
      <c r="E665" s="23">
        <f t="shared" si="15"/>
        <v>100</v>
      </c>
    </row>
    <row r="666" spans="1:5" ht="15.75" customHeight="1">
      <c r="A666" s="194" t="s">
        <v>505</v>
      </c>
      <c r="B666" s="195">
        <v>0</v>
      </c>
      <c r="C666" s="195">
        <v>665800</v>
      </c>
      <c r="D666" s="195">
        <v>665799</v>
      </c>
      <c r="E666" s="94">
        <f t="shared" si="15"/>
        <v>99.99984980474616</v>
      </c>
    </row>
    <row r="667" spans="1:5" ht="15.75" customHeight="1">
      <c r="A667" s="194" t="s">
        <v>506</v>
      </c>
      <c r="B667" s="195">
        <v>0</v>
      </c>
      <c r="C667" s="195">
        <v>44500</v>
      </c>
      <c r="D667" s="195">
        <v>44530.04</v>
      </c>
      <c r="E667" s="94">
        <f t="shared" si="15"/>
        <v>100.06750561797753</v>
      </c>
    </row>
    <row r="668" spans="1:5" ht="15.75" customHeight="1" thickBot="1">
      <c r="A668" s="235" t="s">
        <v>507</v>
      </c>
      <c r="B668" s="236">
        <v>0</v>
      </c>
      <c r="C668" s="236">
        <v>15100</v>
      </c>
      <c r="D668" s="236">
        <v>15119</v>
      </c>
      <c r="E668" s="183">
        <f t="shared" si="15"/>
        <v>100.12582781456953</v>
      </c>
    </row>
    <row r="669" spans="1:8" ht="15.75" customHeight="1" thickBot="1" thickTop="1">
      <c r="A669" s="233" t="s">
        <v>47</v>
      </c>
      <c r="B669" s="234">
        <f>SUM(B670:B681)</f>
        <v>16524030</v>
      </c>
      <c r="C669" s="234">
        <f>SUM(C670:C680)</f>
        <v>14984233</v>
      </c>
      <c r="D669" s="234">
        <f>SUM(D670:D681)</f>
        <v>5000</v>
      </c>
      <c r="E669" s="178">
        <f t="shared" si="15"/>
        <v>0.03336840797924058</v>
      </c>
      <c r="F669" s="137">
        <f>SUM(B669)</f>
        <v>16524030</v>
      </c>
      <c r="G669" s="137">
        <f>SUM(C669)</f>
        <v>14984233</v>
      </c>
      <c r="H669" s="137">
        <f>SUM(D669)</f>
        <v>5000</v>
      </c>
    </row>
    <row r="670" spans="1:5" ht="15.75" customHeight="1">
      <c r="A670" s="194" t="s">
        <v>508</v>
      </c>
      <c r="B670" s="195">
        <v>5000</v>
      </c>
      <c r="C670" s="195">
        <v>5000</v>
      </c>
      <c r="D670" s="195">
        <v>5000</v>
      </c>
      <c r="E670" s="23">
        <f t="shared" si="15"/>
        <v>100</v>
      </c>
    </row>
    <row r="671" spans="1:5" ht="15.75" customHeight="1">
      <c r="A671" s="194" t="s">
        <v>509</v>
      </c>
      <c r="B671" s="195">
        <v>5867000</v>
      </c>
      <c r="C671" s="195">
        <v>6075557</v>
      </c>
      <c r="D671" s="195">
        <v>0</v>
      </c>
      <c r="E671" s="94">
        <f t="shared" si="15"/>
        <v>0</v>
      </c>
    </row>
    <row r="672" spans="1:5" ht="15.75" customHeight="1">
      <c r="A672" s="194" t="s">
        <v>510</v>
      </c>
      <c r="B672" s="195">
        <v>1130000</v>
      </c>
      <c r="C672" s="195">
        <v>1833800</v>
      </c>
      <c r="D672" s="195">
        <v>0</v>
      </c>
      <c r="E672" s="94">
        <f t="shared" si="15"/>
        <v>0</v>
      </c>
    </row>
    <row r="673" spans="1:5" ht="15.75" customHeight="1">
      <c r="A673" s="194" t="s">
        <v>511</v>
      </c>
      <c r="B673" s="195">
        <v>1400000</v>
      </c>
      <c r="C673" s="195">
        <v>232600</v>
      </c>
      <c r="D673" s="195">
        <v>0</v>
      </c>
      <c r="E673" s="94">
        <f t="shared" si="15"/>
        <v>0</v>
      </c>
    </row>
    <row r="674" spans="1:5" ht="15.75" customHeight="1">
      <c r="A674" s="194" t="s">
        <v>512</v>
      </c>
      <c r="B674" s="195">
        <v>1900000</v>
      </c>
      <c r="C674" s="195">
        <v>6478900</v>
      </c>
      <c r="D674" s="195">
        <v>0</v>
      </c>
      <c r="E674" s="94">
        <f t="shared" si="15"/>
        <v>0</v>
      </c>
    </row>
    <row r="675" spans="1:5" ht="15.75" customHeight="1">
      <c r="A675" s="194" t="s">
        <v>513</v>
      </c>
      <c r="B675" s="195">
        <v>770000</v>
      </c>
      <c r="C675" s="195">
        <v>78200</v>
      </c>
      <c r="D675" s="195">
        <v>0</v>
      </c>
      <c r="E675" s="94">
        <f t="shared" si="15"/>
        <v>0</v>
      </c>
    </row>
    <row r="676" spans="1:5" ht="15.75" customHeight="1">
      <c r="A676" s="194" t="s">
        <v>514</v>
      </c>
      <c r="B676" s="195">
        <v>100000</v>
      </c>
      <c r="C676" s="195">
        <v>50700</v>
      </c>
      <c r="D676" s="195">
        <v>0</v>
      </c>
      <c r="E676" s="94">
        <f t="shared" si="15"/>
        <v>0</v>
      </c>
    </row>
    <row r="677" spans="1:5" ht="15.75" customHeight="1">
      <c r="A677" s="194" t="s">
        <v>515</v>
      </c>
      <c r="B677" s="195">
        <v>16000</v>
      </c>
      <c r="C677" s="195">
        <v>16000</v>
      </c>
      <c r="D677" s="195">
        <v>0</v>
      </c>
      <c r="E677" s="94">
        <f t="shared" si="15"/>
        <v>0</v>
      </c>
    </row>
    <row r="678" spans="1:5" ht="15.75" customHeight="1">
      <c r="A678" s="194" t="s">
        <v>516</v>
      </c>
      <c r="B678" s="195">
        <v>5336030</v>
      </c>
      <c r="C678" s="195">
        <v>0</v>
      </c>
      <c r="D678" s="195">
        <v>0</v>
      </c>
      <c r="E678" s="94" t="s">
        <v>94</v>
      </c>
    </row>
    <row r="679" spans="1:5" ht="15.75" customHeight="1">
      <c r="A679" s="194" t="s">
        <v>517</v>
      </c>
      <c r="B679" s="195">
        <v>0</v>
      </c>
      <c r="C679" s="195">
        <v>113900</v>
      </c>
      <c r="D679" s="195">
        <v>0</v>
      </c>
      <c r="E679" s="94">
        <f t="shared" si="15"/>
        <v>0</v>
      </c>
    </row>
    <row r="680" spans="1:5" ht="15.75" customHeight="1">
      <c r="A680" s="194" t="s">
        <v>518</v>
      </c>
      <c r="B680" s="195">
        <v>0</v>
      </c>
      <c r="C680" s="195">
        <v>99576</v>
      </c>
      <c r="D680" s="195">
        <v>0</v>
      </c>
      <c r="E680" s="94">
        <f t="shared" si="15"/>
        <v>0</v>
      </c>
    </row>
    <row r="681" spans="1:5" ht="15.75" customHeight="1" thickBot="1">
      <c r="A681" s="235"/>
      <c r="B681" s="236"/>
      <c r="C681" s="236"/>
      <c r="D681" s="236"/>
      <c r="E681" s="183"/>
    </row>
    <row r="682" spans="1:8" ht="15.75" customHeight="1" thickTop="1">
      <c r="A682" s="252" t="s">
        <v>100</v>
      </c>
      <c r="B682" s="253">
        <v>160404030</v>
      </c>
      <c r="C682" s="253">
        <v>390950287.14</v>
      </c>
      <c r="D682" s="253">
        <v>752609383.62</v>
      </c>
      <c r="E682" s="23"/>
      <c r="F682" s="6">
        <f>SUM(F213:F680)</f>
        <v>160404030</v>
      </c>
      <c r="G682" s="6">
        <f>SUM(G213:G680)</f>
        <v>390950287.14</v>
      </c>
      <c r="H682" s="6">
        <f>SUM(H213:H680)</f>
        <v>752609383.6199999</v>
      </c>
    </row>
    <row r="683" spans="1:5" ht="15.75" customHeight="1" thickBot="1">
      <c r="A683" s="282" t="s">
        <v>87</v>
      </c>
      <c r="B683" s="283"/>
      <c r="C683" s="283"/>
      <c r="D683" s="283">
        <f>SUM(-D660)</f>
        <v>-419751094.97</v>
      </c>
      <c r="E683" s="284"/>
    </row>
    <row r="684" spans="1:5" ht="15.75" customHeight="1" thickBot="1">
      <c r="A684" s="285" t="s">
        <v>101</v>
      </c>
      <c r="B684" s="286"/>
      <c r="C684" s="286"/>
      <c r="D684" s="286">
        <f>SUM(D682:D683)</f>
        <v>332858288.65</v>
      </c>
      <c r="E684" s="79">
        <f>SUM(D684/C682*100)</f>
        <v>85.14082214519587</v>
      </c>
    </row>
    <row r="685" spans="1:4" ht="15.75" customHeight="1">
      <c r="A685" s="206"/>
      <c r="B685" s="207"/>
      <c r="C685" s="207"/>
      <c r="D685" s="207"/>
    </row>
    <row r="686" spans="1:4" ht="15.75" customHeight="1" thickBot="1">
      <c r="A686" s="208"/>
      <c r="B686" s="209"/>
      <c r="C686" s="209"/>
      <c r="D686" s="209"/>
    </row>
    <row r="687" spans="1:4" ht="15.75" customHeight="1" thickBot="1">
      <c r="A687" s="161" t="s">
        <v>89</v>
      </c>
      <c r="B687" s="162">
        <f>SUM(B206-B682)</f>
        <v>-2796000</v>
      </c>
      <c r="C687" s="162">
        <f>SUM(C206-C682)</f>
        <v>-104490300</v>
      </c>
      <c r="D687" s="288">
        <f>SUM(D206-D684)</f>
        <v>-41661413.5399999</v>
      </c>
    </row>
    <row r="688" spans="1:4" ht="15.75" customHeight="1" thickBot="1">
      <c r="A688" s="279"/>
      <c r="B688" s="210"/>
      <c r="C688" s="210"/>
      <c r="D688" s="210"/>
    </row>
    <row r="689" spans="1:4" ht="15.75" customHeight="1">
      <c r="A689" s="211" t="s">
        <v>17</v>
      </c>
      <c r="B689" s="212" t="s">
        <v>93</v>
      </c>
      <c r="C689" s="212" t="s">
        <v>18</v>
      </c>
      <c r="D689" s="277" t="s">
        <v>4</v>
      </c>
    </row>
    <row r="690" spans="1:4" ht="15.75" customHeight="1" thickBot="1">
      <c r="A690" s="213" t="s">
        <v>1</v>
      </c>
      <c r="B690" s="214" t="s">
        <v>21</v>
      </c>
      <c r="C690" s="214" t="s">
        <v>519</v>
      </c>
      <c r="D690" s="278" t="s">
        <v>21</v>
      </c>
    </row>
    <row r="691" spans="1:4" ht="15.75" customHeight="1">
      <c r="A691" s="215" t="s">
        <v>88</v>
      </c>
      <c r="B691" s="216">
        <v>0</v>
      </c>
      <c r="C691" s="216">
        <v>57434300</v>
      </c>
      <c r="D691" s="226">
        <v>-5609862.76</v>
      </c>
    </row>
    <row r="692" spans="1:4" ht="15.75" customHeight="1">
      <c r="A692" s="215" t="s">
        <v>520</v>
      </c>
      <c r="B692" s="216">
        <v>5318000</v>
      </c>
      <c r="C692" s="216">
        <v>49578000</v>
      </c>
      <c r="D692" s="226">
        <v>49576638</v>
      </c>
    </row>
    <row r="693" spans="1:4" ht="15.75" customHeight="1">
      <c r="A693" s="229" t="s">
        <v>521</v>
      </c>
      <c r="B693" s="280">
        <v>-2522000</v>
      </c>
      <c r="C693" s="280">
        <v>-2522000</v>
      </c>
      <c r="D693" s="230">
        <v>-2516203.7</v>
      </c>
    </row>
    <row r="694" spans="1:4" ht="15.75" customHeight="1" thickBot="1">
      <c r="A694" s="218" t="s">
        <v>668</v>
      </c>
      <c r="B694" s="219">
        <v>0</v>
      </c>
      <c r="C694" s="219">
        <v>0</v>
      </c>
      <c r="D694" s="271">
        <v>210842</v>
      </c>
    </row>
    <row r="695" spans="1:4" ht="15.75" customHeight="1" thickBot="1">
      <c r="A695" s="287" t="s">
        <v>17</v>
      </c>
      <c r="B695" s="162">
        <f>SUM(B691:B694)</f>
        <v>2796000</v>
      </c>
      <c r="C695" s="162">
        <f>SUM(C691:C694)</f>
        <v>104490300</v>
      </c>
      <c r="D695" s="288">
        <f>SUM(D691:D694)</f>
        <v>41661413.54</v>
      </c>
    </row>
    <row r="696" spans="1:4" ht="15.75" customHeight="1">
      <c r="A696" s="220"/>
      <c r="B696" s="221"/>
      <c r="C696" s="221"/>
      <c r="D696" s="221"/>
    </row>
    <row r="697" spans="1:4" ht="15.75" customHeight="1">
      <c r="A697" s="220"/>
      <c r="B697" s="221"/>
      <c r="C697" s="221"/>
      <c r="D697" s="221"/>
    </row>
    <row r="698" spans="1:4" ht="15.75" customHeight="1">
      <c r="A698" s="220" t="s">
        <v>669</v>
      </c>
      <c r="B698" s="221"/>
      <c r="C698" s="259"/>
      <c r="D698" s="221"/>
    </row>
    <row r="699" spans="1:4" ht="15.75" customHeight="1" thickBot="1">
      <c r="A699" s="220"/>
      <c r="B699" s="221"/>
      <c r="C699" s="221"/>
      <c r="D699" s="221"/>
    </row>
    <row r="700" spans="1:4" ht="15.75" customHeight="1" thickBot="1">
      <c r="A700" s="188" t="s">
        <v>670</v>
      </c>
      <c r="B700" s="222" t="s">
        <v>522</v>
      </c>
      <c r="C700" s="223"/>
      <c r="D700" s="223"/>
    </row>
    <row r="701" spans="1:4" ht="15.75" customHeight="1">
      <c r="A701" s="224" t="s">
        <v>523</v>
      </c>
      <c r="B701" s="225">
        <v>16592.33</v>
      </c>
      <c r="C701" s="223"/>
      <c r="D701" s="223"/>
    </row>
    <row r="702" spans="1:4" ht="15.75" customHeight="1">
      <c r="A702" s="215" t="s">
        <v>524</v>
      </c>
      <c r="B702" s="226">
        <v>0</v>
      </c>
      <c r="C702" s="223"/>
      <c r="D702" s="223"/>
    </row>
    <row r="703" spans="1:4" ht="15.75" customHeight="1">
      <c r="A703" s="215" t="s">
        <v>525</v>
      </c>
      <c r="B703" s="226">
        <v>994729</v>
      </c>
      <c r="C703" s="223"/>
      <c r="D703" s="223"/>
    </row>
    <row r="704" spans="1:4" ht="15.75" customHeight="1">
      <c r="A704" s="215" t="s">
        <v>526</v>
      </c>
      <c r="B704" s="226">
        <v>870.56</v>
      </c>
      <c r="C704" s="223"/>
      <c r="D704" s="223"/>
    </row>
    <row r="705" spans="1:4" ht="15.75" customHeight="1">
      <c r="A705" s="215" t="s">
        <v>527</v>
      </c>
      <c r="B705" s="226">
        <v>-899028</v>
      </c>
      <c r="C705" s="223"/>
      <c r="D705" s="223"/>
    </row>
    <row r="706" spans="1:4" ht="15.75" customHeight="1" thickBot="1">
      <c r="A706" s="217" t="s">
        <v>528</v>
      </c>
      <c r="B706" s="227">
        <v>-1202.4</v>
      </c>
      <c r="C706" s="223"/>
      <c r="D706" s="223"/>
    </row>
    <row r="707" spans="1:4" ht="15.75" customHeight="1" thickBot="1">
      <c r="A707" s="289" t="s">
        <v>671</v>
      </c>
      <c r="B707" s="79">
        <f>SUM(B701:B706)</f>
        <v>111961.49000000002</v>
      </c>
      <c r="C707" s="223"/>
      <c r="D707" s="223"/>
    </row>
    <row r="708" spans="1:5" s="101" customFormat="1" ht="15.75" customHeight="1">
      <c r="A708" s="260" t="s">
        <v>672</v>
      </c>
      <c r="B708" s="261"/>
      <c r="C708" s="261"/>
      <c r="D708" s="261"/>
      <c r="E708" s="262"/>
    </row>
    <row r="709" spans="1:5" s="101" customFormat="1" ht="15.75" customHeight="1" thickBot="1">
      <c r="A709" s="260" t="s">
        <v>529</v>
      </c>
      <c r="B709" s="261"/>
      <c r="C709" s="261"/>
      <c r="D709" s="261"/>
      <c r="E709" s="262"/>
    </row>
    <row r="710" spans="1:5" s="101" customFormat="1" ht="15.75" customHeight="1">
      <c r="A710" s="242" t="s">
        <v>673</v>
      </c>
      <c r="B710" s="263">
        <v>2000</v>
      </c>
      <c r="C710" s="261"/>
      <c r="D710" s="261"/>
      <c r="E710" s="262"/>
    </row>
    <row r="711" spans="1:5" s="101" customFormat="1" ht="15.75" customHeight="1">
      <c r="A711" s="192" t="s">
        <v>674</v>
      </c>
      <c r="B711" s="264">
        <v>10000</v>
      </c>
      <c r="C711" s="261"/>
      <c r="D711" s="261"/>
      <c r="E711" s="262"/>
    </row>
    <row r="712" spans="1:5" s="101" customFormat="1" ht="15.75" customHeight="1">
      <c r="A712" s="192" t="s">
        <v>675</v>
      </c>
      <c r="B712" s="264">
        <v>360420</v>
      </c>
      <c r="C712" s="261"/>
      <c r="D712" s="261"/>
      <c r="E712" s="262"/>
    </row>
    <row r="713" spans="1:5" s="101" customFormat="1" ht="15.75" customHeight="1">
      <c r="A713" s="192" t="s">
        <v>676</v>
      </c>
      <c r="B713" s="264">
        <v>321606</v>
      </c>
      <c r="C713" s="261"/>
      <c r="D713" s="261"/>
      <c r="E713" s="262"/>
    </row>
    <row r="714" spans="1:5" s="101" customFormat="1" ht="15.75" customHeight="1">
      <c r="A714" s="192" t="s">
        <v>677</v>
      </c>
      <c r="B714" s="264">
        <v>529</v>
      </c>
      <c r="C714" s="261"/>
      <c r="D714" s="261"/>
      <c r="E714" s="262"/>
    </row>
    <row r="715" spans="1:5" s="101" customFormat="1" ht="15.75" customHeight="1">
      <c r="A715" s="192" t="s">
        <v>678</v>
      </c>
      <c r="B715" s="264">
        <v>11146</v>
      </c>
      <c r="C715" s="261"/>
      <c r="D715" s="261"/>
      <c r="E715" s="262"/>
    </row>
    <row r="716" spans="1:5" s="101" customFormat="1" ht="15.75" customHeight="1">
      <c r="A716" s="192" t="s">
        <v>679</v>
      </c>
      <c r="B716" s="264">
        <v>107327</v>
      </c>
      <c r="C716" s="261"/>
      <c r="D716" s="261"/>
      <c r="E716" s="262"/>
    </row>
    <row r="717" spans="1:5" s="101" customFormat="1" ht="15.75" customHeight="1" thickBot="1">
      <c r="A717" s="265" t="s">
        <v>680</v>
      </c>
      <c r="B717" s="266">
        <v>86000</v>
      </c>
      <c r="C717" s="261"/>
      <c r="D717" s="261"/>
      <c r="E717" s="262"/>
    </row>
    <row r="718" spans="1:5" s="101" customFormat="1" ht="15.75" customHeight="1" thickBot="1">
      <c r="A718" s="267" t="s">
        <v>530</v>
      </c>
      <c r="B718" s="268">
        <f>SUM(B710:B717)</f>
        <v>899028</v>
      </c>
      <c r="C718" s="261"/>
      <c r="D718" s="261"/>
      <c r="E718" s="262"/>
    </row>
    <row r="719" spans="1:4" ht="15.75" customHeight="1" thickBot="1">
      <c r="A719" s="228"/>
      <c r="B719" s="223"/>
      <c r="C719" s="223"/>
      <c r="D719" s="223"/>
    </row>
    <row r="720" spans="1:4" ht="15.75" customHeight="1" thickBot="1">
      <c r="A720" s="188" t="s">
        <v>681</v>
      </c>
      <c r="B720" s="222" t="s">
        <v>522</v>
      </c>
      <c r="C720" s="223"/>
      <c r="D720" s="223"/>
    </row>
    <row r="721" spans="1:4" ht="15.75" customHeight="1">
      <c r="A721" s="269" t="s">
        <v>682</v>
      </c>
      <c r="B721" s="270">
        <v>274.42</v>
      </c>
      <c r="C721" s="223"/>
      <c r="D721" s="223"/>
    </row>
    <row r="722" spans="1:4" ht="15.75" customHeight="1" thickBot="1">
      <c r="A722" s="231" t="s">
        <v>696</v>
      </c>
      <c r="B722" s="232">
        <v>-274.42</v>
      </c>
      <c r="C722" s="223"/>
      <c r="D722" s="223"/>
    </row>
    <row r="723" spans="1:4" ht="15.75" customHeight="1" thickBot="1">
      <c r="A723" s="289" t="s">
        <v>683</v>
      </c>
      <c r="B723" s="79">
        <f>SUM(B721:B722)</f>
        <v>0</v>
      </c>
      <c r="C723" s="223"/>
      <c r="D723" s="223"/>
    </row>
    <row r="724" spans="1:4" ht="15.75" customHeight="1" thickBot="1">
      <c r="A724" s="228"/>
      <c r="B724" s="223"/>
      <c r="C724" s="223"/>
      <c r="D724" s="223"/>
    </row>
    <row r="725" spans="1:4" ht="15.75" customHeight="1" thickBot="1">
      <c r="A725" s="188" t="s">
        <v>684</v>
      </c>
      <c r="B725" s="222" t="s">
        <v>522</v>
      </c>
      <c r="C725" s="223"/>
      <c r="D725" s="223"/>
    </row>
    <row r="726" spans="1:4" ht="15.75" customHeight="1">
      <c r="A726" s="224" t="s">
        <v>531</v>
      </c>
      <c r="B726" s="225">
        <v>216126.21</v>
      </c>
      <c r="C726" s="223"/>
      <c r="D726" s="223"/>
    </row>
    <row r="727" spans="1:4" ht="15.75" customHeight="1">
      <c r="A727" s="215" t="s">
        <v>532</v>
      </c>
      <c r="B727" s="226">
        <v>52694.01</v>
      </c>
      <c r="C727" s="223"/>
      <c r="D727" s="223"/>
    </row>
    <row r="728" spans="1:4" ht="15.75" customHeight="1">
      <c r="A728" s="215" t="s">
        <v>533</v>
      </c>
      <c r="B728" s="226">
        <v>0</v>
      </c>
      <c r="C728" s="223"/>
      <c r="D728" s="223"/>
    </row>
    <row r="729" spans="1:4" ht="15.75" customHeight="1">
      <c r="A729" s="215" t="s">
        <v>534</v>
      </c>
      <c r="B729" s="226">
        <v>21318.38</v>
      </c>
      <c r="C729" s="223"/>
      <c r="D729" s="223"/>
    </row>
    <row r="730" spans="1:4" ht="15.75" customHeight="1">
      <c r="A730" s="215" t="s">
        <v>535</v>
      </c>
      <c r="B730" s="226">
        <v>90</v>
      </c>
      <c r="C730" s="223"/>
      <c r="D730" s="223"/>
    </row>
    <row r="731" spans="1:4" ht="15.75" customHeight="1">
      <c r="A731" s="215" t="s">
        <v>687</v>
      </c>
      <c r="B731" s="226">
        <v>-131346.35</v>
      </c>
      <c r="C731" s="223"/>
      <c r="D731" s="223"/>
    </row>
    <row r="732" spans="1:4" ht="15.75" customHeight="1">
      <c r="A732" s="215" t="s">
        <v>688</v>
      </c>
      <c r="B732" s="226">
        <v>-61000</v>
      </c>
      <c r="C732" s="223"/>
      <c r="D732" s="223"/>
    </row>
    <row r="733" spans="1:4" ht="15.75" customHeight="1">
      <c r="A733" s="218" t="s">
        <v>686</v>
      </c>
      <c r="B733" s="271">
        <v>59927.2</v>
      </c>
      <c r="C733" s="223"/>
      <c r="D733" s="223"/>
    </row>
    <row r="734" spans="1:4" ht="15.75" customHeight="1">
      <c r="A734" s="215" t="s">
        <v>685</v>
      </c>
      <c r="B734" s="226">
        <v>61047.14</v>
      </c>
      <c r="C734" s="223"/>
      <c r="D734" s="223"/>
    </row>
    <row r="735" spans="1:4" ht="15.75" customHeight="1">
      <c r="A735" s="215" t="s">
        <v>689</v>
      </c>
      <c r="B735" s="226">
        <v>33608.5</v>
      </c>
      <c r="C735" s="223"/>
      <c r="D735" s="223"/>
    </row>
    <row r="736" spans="1:4" ht="15.75" customHeight="1">
      <c r="A736" s="215" t="s">
        <v>690</v>
      </c>
      <c r="B736" s="226">
        <v>2580</v>
      </c>
      <c r="C736" s="223"/>
      <c r="D736" s="223"/>
    </row>
    <row r="737" spans="1:4" ht="15.75" customHeight="1" thickBot="1">
      <c r="A737" s="231" t="s">
        <v>691</v>
      </c>
      <c r="B737" s="232">
        <v>-35000</v>
      </c>
      <c r="C737" s="223"/>
      <c r="D737" s="223"/>
    </row>
    <row r="738" spans="1:4" ht="15.75" customHeight="1" thickBot="1">
      <c r="A738" s="289" t="s">
        <v>692</v>
      </c>
      <c r="B738" s="79">
        <f>SUM(B726:B737)</f>
        <v>220045.08999999997</v>
      </c>
      <c r="C738" s="223"/>
      <c r="D738" s="223"/>
    </row>
    <row r="739" spans="1:4" ht="15.75" customHeight="1" thickBot="1">
      <c r="A739" s="228"/>
      <c r="B739" s="223"/>
      <c r="C739" s="223"/>
      <c r="D739" s="223"/>
    </row>
    <row r="740" spans="1:4" ht="15.75" customHeight="1" thickBot="1">
      <c r="A740" s="188" t="s">
        <v>693</v>
      </c>
      <c r="B740" s="222" t="s">
        <v>522</v>
      </c>
      <c r="C740" s="223"/>
      <c r="D740" s="223"/>
    </row>
    <row r="741" spans="1:4" ht="15.75" customHeight="1">
      <c r="A741" s="224" t="s">
        <v>531</v>
      </c>
      <c r="B741" s="225">
        <v>1475311.31</v>
      </c>
      <c r="C741" s="223"/>
      <c r="D741" s="223"/>
    </row>
    <row r="742" spans="1:4" ht="15.75" customHeight="1">
      <c r="A742" s="229" t="s">
        <v>694</v>
      </c>
      <c r="B742" s="230">
        <v>1474520</v>
      </c>
      <c r="C742" s="223"/>
      <c r="D742" s="223"/>
    </row>
    <row r="743" spans="1:4" ht="15.75" customHeight="1">
      <c r="A743" s="229" t="s">
        <v>697</v>
      </c>
      <c r="B743" s="230">
        <v>-4556.05</v>
      </c>
      <c r="C743" s="223"/>
      <c r="D743" s="223"/>
    </row>
    <row r="744" spans="1:4" ht="15.75" customHeight="1">
      <c r="A744" s="215" t="s">
        <v>536</v>
      </c>
      <c r="B744" s="226">
        <v>8621.2</v>
      </c>
      <c r="C744" s="223"/>
      <c r="D744" s="223"/>
    </row>
    <row r="745" spans="1:4" ht="15.75" customHeight="1" thickBot="1">
      <c r="A745" s="217" t="s">
        <v>528</v>
      </c>
      <c r="B745" s="227">
        <v>-1133.2</v>
      </c>
      <c r="C745" s="223"/>
      <c r="D745" s="223"/>
    </row>
    <row r="746" spans="1:4" ht="15.75" customHeight="1" thickBot="1">
      <c r="A746" s="289" t="s">
        <v>695</v>
      </c>
      <c r="B746" s="79">
        <f>SUM(B741:B745)</f>
        <v>2952763.2600000002</v>
      </c>
      <c r="C746" s="223"/>
      <c r="D746" s="223"/>
    </row>
    <row r="747" spans="1:4" ht="15.75" customHeight="1" thickBot="1">
      <c r="A747" s="228"/>
      <c r="B747" s="223"/>
      <c r="C747" s="223"/>
      <c r="D747" s="223"/>
    </row>
    <row r="748" spans="1:4" ht="15.75" customHeight="1" thickBot="1">
      <c r="A748" s="188" t="s">
        <v>698</v>
      </c>
      <c r="B748" s="222" t="s">
        <v>522</v>
      </c>
      <c r="C748" s="223"/>
      <c r="D748" s="223"/>
    </row>
    <row r="749" spans="1:4" ht="15.75" customHeight="1">
      <c r="A749" s="229" t="s">
        <v>531</v>
      </c>
      <c r="B749" s="230">
        <v>2402306.72</v>
      </c>
      <c r="C749" s="223"/>
      <c r="D749" s="223"/>
    </row>
    <row r="750" spans="1:4" ht="15.75" customHeight="1">
      <c r="A750" s="215" t="s">
        <v>536</v>
      </c>
      <c r="B750" s="226">
        <v>13149.15</v>
      </c>
      <c r="C750" s="223"/>
      <c r="D750" s="223"/>
    </row>
    <row r="751" spans="1:4" ht="15.75" customHeight="1" thickBot="1">
      <c r="A751" s="231" t="s">
        <v>528</v>
      </c>
      <c r="B751" s="232">
        <v>-1080</v>
      </c>
      <c r="C751" s="223"/>
      <c r="D751" s="223"/>
    </row>
    <row r="752" spans="1:4" ht="15.75" customHeight="1" thickBot="1">
      <c r="A752" s="289" t="s">
        <v>699</v>
      </c>
      <c r="B752" s="79">
        <f>SUM(B749:B751)</f>
        <v>2414375.87</v>
      </c>
      <c r="C752" s="223"/>
      <c r="D752" s="223"/>
    </row>
    <row r="753" spans="1:4" ht="15.75" customHeight="1" thickBot="1">
      <c r="A753" s="228"/>
      <c r="B753" s="223"/>
      <c r="C753" s="223"/>
      <c r="D753" s="223"/>
    </row>
    <row r="754" spans="1:4" ht="15.75" customHeight="1" thickBot="1">
      <c r="A754" s="188" t="s">
        <v>700</v>
      </c>
      <c r="B754" s="222" t="s">
        <v>522</v>
      </c>
      <c r="C754" s="223"/>
      <c r="D754" s="223"/>
    </row>
    <row r="755" spans="1:4" ht="15.75" customHeight="1">
      <c r="A755" s="229" t="s">
        <v>531</v>
      </c>
      <c r="B755" s="230">
        <v>12682.77</v>
      </c>
      <c r="C755" s="223"/>
      <c r="D755" s="223"/>
    </row>
    <row r="756" spans="1:4" ht="15.75" customHeight="1">
      <c r="A756" s="215" t="s">
        <v>536</v>
      </c>
      <c r="B756" s="226">
        <v>12.36</v>
      </c>
      <c r="C756" s="223"/>
      <c r="D756" s="223"/>
    </row>
    <row r="757" spans="1:4" ht="15.75" customHeight="1">
      <c r="A757" s="215" t="s">
        <v>528</v>
      </c>
      <c r="B757" s="226">
        <v>-360</v>
      </c>
      <c r="C757" s="223"/>
      <c r="D757" s="223"/>
    </row>
    <row r="758" spans="1:4" ht="15.75" customHeight="1" thickBot="1">
      <c r="A758" s="231" t="s">
        <v>537</v>
      </c>
      <c r="B758" s="232">
        <v>-12335.13</v>
      </c>
      <c r="C758" s="223"/>
      <c r="D758" s="223"/>
    </row>
    <row r="759" spans="1:4" ht="15.75" customHeight="1" thickBot="1">
      <c r="A759" s="289" t="s">
        <v>701</v>
      </c>
      <c r="B759" s="79">
        <f>SUM(B755:B758)</f>
        <v>0</v>
      </c>
      <c r="C759" s="223"/>
      <c r="D759" s="223"/>
    </row>
  </sheetData>
  <sheetProtection/>
  <mergeCells count="6">
    <mergeCell ref="A210:A211"/>
    <mergeCell ref="A37:A38"/>
    <mergeCell ref="B37:B38"/>
    <mergeCell ref="C37:C38"/>
    <mergeCell ref="D37:D38"/>
    <mergeCell ref="E37:E3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6" r:id="rId1"/>
  <headerFooter alignWithMargins="0">
    <oddHeader>&amp;R&amp;P</oddHeader>
  </headerFooter>
  <rowBreaks count="15" manualBreakCount="15">
    <brk id="48" max="4" man="1"/>
    <brk id="96" max="4" man="1"/>
    <brk id="143" max="4" man="1"/>
    <brk id="192" max="4" man="1"/>
    <brk id="240" max="4" man="1"/>
    <brk id="288" max="4" man="1"/>
    <brk id="334" max="4" man="1"/>
    <brk id="384" max="4" man="1"/>
    <brk id="432" max="4" man="1"/>
    <brk id="479" max="4" man="1"/>
    <brk id="528" max="4" man="1"/>
    <brk id="576" max="4" man="1"/>
    <brk id="624" max="4" man="1"/>
    <brk id="672" max="4" man="1"/>
    <brk id="71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Květuše Žáková</dc:creator>
  <cp:keywords/>
  <dc:description/>
  <cp:lastModifiedBy>polova</cp:lastModifiedBy>
  <cp:lastPrinted>2012-06-05T11:51:54Z</cp:lastPrinted>
  <dcterms:created xsi:type="dcterms:W3CDTF">2004-04-21T06:41:00Z</dcterms:created>
  <dcterms:modified xsi:type="dcterms:W3CDTF">2012-06-05T11:52:02Z</dcterms:modified>
  <cp:category/>
  <cp:version/>
  <cp:contentType/>
  <cp:contentStatus/>
</cp:coreProperties>
</file>