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'List1'!$A$1:$E$814</definedName>
  </definedNames>
  <calcPr fullCalcOnLoad="1"/>
</workbook>
</file>

<file path=xl/sharedStrings.xml><?xml version="1.0" encoding="utf-8"?>
<sst xmlns="http://schemas.openxmlformats.org/spreadsheetml/2006/main" count="892" uniqueCount="758">
  <si>
    <t>PŘÍJMY, VÝDAJE, FINANCOVÁNÍ A JEJICH KONSOLIDACE</t>
  </si>
  <si>
    <t>TEXT</t>
  </si>
  <si>
    <t>ROZPOČET</t>
  </si>
  <si>
    <t>UPRAVENÝ</t>
  </si>
  <si>
    <t>v tis.Kč</t>
  </si>
  <si>
    <t>SKUTEČNOST</t>
  </si>
  <si>
    <t>v Kč</t>
  </si>
  <si>
    <t>% ROZP.</t>
  </si>
  <si>
    <t>UPRAV.</t>
  </si>
  <si>
    <t>třída 1 - daňové příjmy</t>
  </si>
  <si>
    <t>třída 2 - nedaňové příjmy</t>
  </si>
  <si>
    <t>třída 3 - kapitálové příjmy</t>
  </si>
  <si>
    <t>třída 4 - přijaté dotace</t>
  </si>
  <si>
    <t xml:space="preserve">          = dotace po konsolidaci</t>
  </si>
  <si>
    <t>PŘÍJMY PO KONSOLIDACI CELKEM</t>
  </si>
  <si>
    <t>třída 5 - běžné výdaje</t>
  </si>
  <si>
    <t xml:space="preserve">          = běžné výdaje po konsolidaci</t>
  </si>
  <si>
    <t>třída 6 - kapitálové výdaje</t>
  </si>
  <si>
    <t>VÝDAJE PO KONSOLIDACI CELKEM</t>
  </si>
  <si>
    <t>SALDO PŘÍJMU A VÝDAJŮ PO KONSOL.</t>
  </si>
  <si>
    <t>FINANCOVÁNÍ</t>
  </si>
  <si>
    <t>RU</t>
  </si>
  <si>
    <t>% RU</t>
  </si>
  <si>
    <t>(v tis.Kč)</t>
  </si>
  <si>
    <t>(v Kč)</t>
  </si>
  <si>
    <t>Daň z příjmů fyz.osob ze SVČ</t>
  </si>
  <si>
    <t>Daň z příjmů fyz.osob ze záv.činnosti...</t>
  </si>
  <si>
    <t>Daň z příjmů fyzických osob z kapit.výnosů</t>
  </si>
  <si>
    <t>Daň z příjmů právnických osob</t>
  </si>
  <si>
    <t>Daň z příjmů právnických osob za obce</t>
  </si>
  <si>
    <t>Daň z přidané hodnoty</t>
  </si>
  <si>
    <t>Poplatek za likvidaci komunálního odpadu</t>
  </si>
  <si>
    <t>Poplatek ze psů</t>
  </si>
  <si>
    <t>Poplatek za užívání veřejného prostranství</t>
  </si>
  <si>
    <t>Poplatek z ubytovací kapacity</t>
  </si>
  <si>
    <t>Poplatek za povolení k vjezdu</t>
  </si>
  <si>
    <t>Poplatek za provozovaný výher.hrací přístroj</t>
  </si>
  <si>
    <t>Správní poplatky</t>
  </si>
  <si>
    <t>Daň z nemovitostí</t>
  </si>
  <si>
    <t>Daňové příjmy celkem</t>
  </si>
  <si>
    <t>Nedaňové příjmy:</t>
  </si>
  <si>
    <t>Daňové příjmy:</t>
  </si>
  <si>
    <t>Pěstební činnost - příjmy z prodeje dřeva</t>
  </si>
  <si>
    <t>Předškolní zařízení</t>
  </si>
  <si>
    <t>Základní školy</t>
  </si>
  <si>
    <t>Zájmová činnost v kultuře</t>
  </si>
  <si>
    <t>Využití volného času dětí a mládeže</t>
  </si>
  <si>
    <t>Bytové hospodářství</t>
  </si>
  <si>
    <t>Prevence vzniku odpadů</t>
  </si>
  <si>
    <t>Činnost místní správy</t>
  </si>
  <si>
    <t>Ostatní činnosti j.n.</t>
  </si>
  <si>
    <t>Nedaňové příjmy celkem</t>
  </si>
  <si>
    <t>Kapitálové příjmy:</t>
  </si>
  <si>
    <t>Kapitálové příjmy celkem</t>
  </si>
  <si>
    <t>Převody z vlast.fondů hosp.činnosti</t>
  </si>
  <si>
    <t>Převody z rozpočtových účtů</t>
  </si>
  <si>
    <t>´    - konsolidace</t>
  </si>
  <si>
    <t>přijaté dotace a převody po konsolidaci</t>
  </si>
  <si>
    <t>Celkem příjmy</t>
  </si>
  <si>
    <t>´   -konsolidace</t>
  </si>
  <si>
    <t xml:space="preserve">    příjmy po konsolidaci</t>
  </si>
  <si>
    <t>Ozdravování hosp.zvířat, pol. a spec.plodin</t>
  </si>
  <si>
    <t>Pěstební činnost</t>
  </si>
  <si>
    <t>Silnice</t>
  </si>
  <si>
    <t>Bezpečnost silničního provozu</t>
  </si>
  <si>
    <t>Pitná voda</t>
  </si>
  <si>
    <t>Činnosti knihovnické</t>
  </si>
  <si>
    <t>Činnosti muzeí a galerií</t>
  </si>
  <si>
    <t>Ostatní záležitosti kultury</t>
  </si>
  <si>
    <t>Rozhlas a televize</t>
  </si>
  <si>
    <t>Ostatní záležitosti kultury, církví a sděl.prostř.</t>
  </si>
  <si>
    <t>Sportovní zařízení v majetku obce</t>
  </si>
  <si>
    <t>Ostatní tělovýchovná činnost</t>
  </si>
  <si>
    <t>Ostatní zájmová činnost a rekreace</t>
  </si>
  <si>
    <t>Veřejné osvětlení</t>
  </si>
  <si>
    <t>Pohřebnictví</t>
  </si>
  <si>
    <t>Komunální služby a úz.rozvoj jn.n.</t>
  </si>
  <si>
    <t>Sběr a svoz komunálních odpadů</t>
  </si>
  <si>
    <t>Ostatní nakládání s odpady</t>
  </si>
  <si>
    <t>Monitoring půdy a podzemní vody</t>
  </si>
  <si>
    <t>Péče o vzhled obcí a veřejnou zeleň</t>
  </si>
  <si>
    <t>Ostatní činnosti k ochraně přírody a krajiny</t>
  </si>
  <si>
    <t>Ostatní ekologické záležitosti</t>
  </si>
  <si>
    <t>Ochrana obyvatelstva</t>
  </si>
  <si>
    <t>Bezpečnost a veřejný pořádek</t>
  </si>
  <si>
    <t>Požární ochrana - dobrovolná část</t>
  </si>
  <si>
    <t>Zastupitelstva obcí</t>
  </si>
  <si>
    <t>Pojištění funkčně nespecifikované</t>
  </si>
  <si>
    <t>Převody vlastním fondům v rozp.úz.úrovně</t>
  </si>
  <si>
    <t>Ostatní finanční operace</t>
  </si>
  <si>
    <t>Finanční vypořádání minulých let</t>
  </si>
  <si>
    <t>DRUH VÝDAJE</t>
  </si>
  <si>
    <t>´  - konsolidace</t>
  </si>
  <si>
    <t>Změna stavu krátk.prostředků na bank.účtech</t>
  </si>
  <si>
    <t>Uhrazené splátky dlouh.přij.půjč.prostředků</t>
  </si>
  <si>
    <t>SALDO PŘÍJMŮ A VÝDAJŮ PO KONSOL.</t>
  </si>
  <si>
    <t xml:space="preserve">           - konsolidační položky</t>
  </si>
  <si>
    <t>FINANCOVÁNÍ PO KONSOLIDACI</t>
  </si>
  <si>
    <t>SCHVÁLENÝ</t>
  </si>
  <si>
    <t>RS</t>
  </si>
  <si>
    <t>xx</t>
  </si>
  <si>
    <t>Správa v lesním hospodářství</t>
  </si>
  <si>
    <t>Odvádění a čištění odpadních vod</t>
  </si>
  <si>
    <t xml:space="preserve">Zachování a obnova kulturních památek </t>
  </si>
  <si>
    <t>Ekologická výchova a osvěta</t>
  </si>
  <si>
    <t>Běžné a kapitálové výdaje:</t>
  </si>
  <si>
    <t>Výdaje celkem</t>
  </si>
  <si>
    <t>Výdaje po konsolidaci</t>
  </si>
  <si>
    <t>Odvody za odnětí půdy ze ZPF</t>
  </si>
  <si>
    <t>Příjmy za zkoušky odb.způsob.od žadat.o ŘO</t>
  </si>
  <si>
    <t>Neinv.přijaté transfery ze SR v rámci SDV</t>
  </si>
  <si>
    <t>Přijaté transfery:</t>
  </si>
  <si>
    <t>Přijaté  transfery celkem</t>
  </si>
  <si>
    <t>Ostatní neinv.přijaté transfery ze SR</t>
  </si>
  <si>
    <t>Neinvest.přijaté transfery od krajů</t>
  </si>
  <si>
    <t>Školní stravování při předšk.a zákl.vzdělávání</t>
  </si>
  <si>
    <t>Ostatní záležitosti soc.věcí a politiky zam.</t>
  </si>
  <si>
    <t>Zdravotnická záchranná služba</t>
  </si>
  <si>
    <t>Využívání a zneškodňování komunálních odpadů</t>
  </si>
  <si>
    <t>Sociální dávky-hm.nouze</t>
  </si>
  <si>
    <t>Sociální dávky-příspěvek na péči</t>
  </si>
  <si>
    <t>Poplatky za odnětí pozemků plnění funkcí lesa</t>
  </si>
  <si>
    <t>Splátky půjč.prostř.od obyvatelstva-FRB</t>
  </si>
  <si>
    <t>Příjmy z prodeje pozemků</t>
  </si>
  <si>
    <t xml:space="preserve">Neinv.přijaté transfery z všeob.pokl.správy:     </t>
  </si>
  <si>
    <t>Provoz veřejné silniční dopravy-dopravní obslužnost</t>
  </si>
  <si>
    <t>Ostat.soc. péče a pomoc dětem a mládeži-dotace,vých.táb.</t>
  </si>
  <si>
    <t>Domovy-penziony pro matky s dětmi - dotace</t>
  </si>
  <si>
    <t>Obecné příjmy a výdaje z fin.operací</t>
  </si>
  <si>
    <t xml:space="preserve">Neinves.přijaté transfery od obcí </t>
  </si>
  <si>
    <t>Ostatní zálež.v silnič.dopravě</t>
  </si>
  <si>
    <t>Hudební činnost</t>
  </si>
  <si>
    <t>Činnosti registrovaných církví a náboženství</t>
  </si>
  <si>
    <t>Ostatní činnost ve zdravotnictví</t>
  </si>
  <si>
    <t>Ostatní záležitosti bezpečnosti, veř.pořádku…</t>
  </si>
  <si>
    <t>Ostatní záležitosti těžeb.průmyslu…</t>
  </si>
  <si>
    <t>Ostatní správa v průmyslu,…..-sankční platby a nákl.řízení</t>
  </si>
  <si>
    <t>Ostatní záležitosti pozemních komunikací-pronájem mostu</t>
  </si>
  <si>
    <t>Ostatní záležitosti v dopravě-dopravní pokuty a nákl.řízení</t>
  </si>
  <si>
    <t>Ostatní správa ve vod.hosp.-sankční platby a nákl.řízení</t>
  </si>
  <si>
    <t>Předškolní zařízení-nájemn.nebyt.prost.MŠ Lhotky</t>
  </si>
  <si>
    <t>Základní školy - příjmy z pronájmů</t>
  </si>
  <si>
    <t>Zachování a obnova kult.památek-sankční platby,nákl.řízení</t>
  </si>
  <si>
    <t>Ostatní záležitosti kultury, církví … - přijaté dary na ples</t>
  </si>
  <si>
    <t>Sportovní zařízení v maj.obce-Zim.stadion-pronájem bufetu</t>
  </si>
  <si>
    <t xml:space="preserve">       - příjmy z pronájmu pozemků</t>
  </si>
  <si>
    <t xml:space="preserve">       - příjmy z pronájmu ost.nemovitostí-TS</t>
  </si>
  <si>
    <t>Bezpečnost a veřejný pořádek - přijaté sankční platby</t>
  </si>
  <si>
    <t xml:space="preserve">       - přijaté pojistné náhrady</t>
  </si>
  <si>
    <t>Požární ochrana - příjmy z pronájmu</t>
  </si>
  <si>
    <t xml:space="preserve">                       - nájem - plakátovací plochy</t>
  </si>
  <si>
    <t xml:space="preserve">                       - nájem mostu nad dálnicí-News Outdoor</t>
  </si>
  <si>
    <t>Zájmová činnost v kultuře-pronájem KD Mostiště</t>
  </si>
  <si>
    <t xml:space="preserve">                                      -pronájem JC-dům č.p. 17</t>
  </si>
  <si>
    <t xml:space="preserve">                                      -přefakturace el.energie KD Lhotky</t>
  </si>
  <si>
    <t>Zdravotnická záchranná služba-pronájem prostor</t>
  </si>
  <si>
    <t>Veřejné osvětlení-pronájem sloupů Mr.Magic (je na § 2144)</t>
  </si>
  <si>
    <t>Komunální služby a úz.rozvoj j.n.-Program obnovy venkova</t>
  </si>
  <si>
    <t xml:space="preserve">        -věcná břemena</t>
  </si>
  <si>
    <t xml:space="preserve">        -geom.zaměření</t>
  </si>
  <si>
    <t xml:space="preserve">        -připojení do Metrop.sítě</t>
  </si>
  <si>
    <t>Využívání  a zneškodňování komun.odpadů -EKOKOM</t>
  </si>
  <si>
    <t>Ostat.správa v ochraně ŽP - přijaté sankční platby</t>
  </si>
  <si>
    <t>Ost.soc.péče a pom.dětem a mládeži - vrácené výživné</t>
  </si>
  <si>
    <t>Ost.služby a činnosti v obl. soc.péče- nájem Klub důch.</t>
  </si>
  <si>
    <t>Ostatní záležitosti sociálních věcí…-za recepty na om.látky</t>
  </si>
  <si>
    <t xml:space="preserve">       - ostatní příjmy - přefakturace</t>
  </si>
  <si>
    <t xml:space="preserve">       -přeúčtování energií, převod platů z depozita,VTS aj.</t>
  </si>
  <si>
    <t xml:space="preserve">       -pojistné plnění-střecha radnice (tíha sněhu)</t>
  </si>
  <si>
    <t xml:space="preserve">       -příjmy za pronájem kanceláří radnice, Čes.spořitelna</t>
  </si>
  <si>
    <t>Základní školy-příjmy z prodeje tel.ústředny</t>
  </si>
  <si>
    <t>Činnost místní správy-z prodeje vyřaz.automobilu</t>
  </si>
  <si>
    <t>Bytové hospodářství - příjmy z prodeje ost.nemovitostí</t>
  </si>
  <si>
    <t xml:space="preserve">       -na výkon přen.působnosti v oblasti soc.služeb</t>
  </si>
  <si>
    <t xml:space="preserve">       -sociálně-právní ochrana dětí</t>
  </si>
  <si>
    <t xml:space="preserve">       -na volby  do Parlamentu ČR</t>
  </si>
  <si>
    <t xml:space="preserve">       -aktivní politika zaměstnanosti-od ÚP</t>
  </si>
  <si>
    <t xml:space="preserve">       -příspěvek na péči opráv.osobám</t>
  </si>
  <si>
    <t xml:space="preserve">       -dávky pomoci v hm.nouzi</t>
  </si>
  <si>
    <t xml:space="preserve">       -vzdělávání v E-gon centrech</t>
  </si>
  <si>
    <t xml:space="preserve">       -úhrada zvýš.nákladů na výs.min.podílu melior.dřevin</t>
  </si>
  <si>
    <t xml:space="preserve">       -náklady na činnost OLH</t>
  </si>
  <si>
    <t xml:space="preserve">       -akceschopnost JPO</t>
  </si>
  <si>
    <t xml:space="preserve">        -dar na zájmové aktivity dětí a mládeže</t>
  </si>
  <si>
    <t xml:space="preserve">       -MA 21-proj.vzděl.úředníků,osv.kampaň,stromy a lidé</t>
  </si>
  <si>
    <t xml:space="preserve">       -podpora provozování služby Peč.služba</t>
  </si>
  <si>
    <t xml:space="preserve">       -proj.CZ.1.07/1.1.01/01.0065-pro ZŠ Sokolovská-SR</t>
  </si>
  <si>
    <t xml:space="preserve">       -proj.CZ.1.07/1.1.01/01.0065-pro ZŠ Sokolovská-EU</t>
  </si>
  <si>
    <t xml:space="preserve">      -převod zisku z HOČ za r.2009</t>
  </si>
  <si>
    <t>Ostatní převody z vlastních fondů</t>
  </si>
  <si>
    <t>Investiční přijaté transfery od krajů</t>
  </si>
  <si>
    <t xml:space="preserve">       -projekt "Učíme se v přírodě" - pro ZŠ Lhotky</t>
  </si>
  <si>
    <t xml:space="preserve">     -útulek pro psy</t>
  </si>
  <si>
    <t xml:space="preserve">     -deratizace VM</t>
  </si>
  <si>
    <t xml:space="preserve">     -deratizace Lhotky</t>
  </si>
  <si>
    <t xml:space="preserve">     -deratizace Hrbov</t>
  </si>
  <si>
    <t xml:space="preserve">     -deratizace Mostiště</t>
  </si>
  <si>
    <t xml:space="preserve">     -deratizace Olší nad Oslavou</t>
  </si>
  <si>
    <t xml:space="preserve">     -pěstební činnost-lesy</t>
  </si>
  <si>
    <t xml:space="preserve">     -výs.melior. a zpevňuj.dřevin-hrazeno z dotace</t>
  </si>
  <si>
    <t xml:space="preserve">     -výkon funkce OLH</t>
  </si>
  <si>
    <t xml:space="preserve">     -výkon funkce OLH - hrazeno z dotace</t>
  </si>
  <si>
    <t>Vnitřní obchod - IC</t>
  </si>
  <si>
    <t xml:space="preserve">     -mzdové výdaje vč.SZP</t>
  </si>
  <si>
    <t xml:space="preserve">     -věcné výdaje</t>
  </si>
  <si>
    <t xml:space="preserve">     -obchvat PHARE-úroky</t>
  </si>
  <si>
    <t xml:space="preserve">     -nájem pozemku pod komunikací Olší-Závist</t>
  </si>
  <si>
    <t xml:space="preserve">     -prohlídka tří mostů v majetku města</t>
  </si>
  <si>
    <t xml:space="preserve">     -pasport komunikací-dokončení</t>
  </si>
  <si>
    <t xml:space="preserve">     -opravy komunikací Hrbov</t>
  </si>
  <si>
    <t xml:space="preserve">     -opravy komunikací vč.zaměření Lhotky</t>
  </si>
  <si>
    <t xml:space="preserve">     -opravy komunikací Mostiště</t>
  </si>
  <si>
    <t xml:space="preserve">     -komunikace Hliniště II.</t>
  </si>
  <si>
    <t xml:space="preserve">     -IV.etapa obchvatu-aktualizace PD dle nového zákona</t>
  </si>
  <si>
    <t xml:space="preserve">     -osvětlení přechodů ve VM</t>
  </si>
  <si>
    <t xml:space="preserve">     -prodloužení chodníku u školy Mostiště</t>
  </si>
  <si>
    <t xml:space="preserve">     -přístřešek autob.zastávky Bezděkov</t>
  </si>
  <si>
    <t xml:space="preserve">     -chodník Olší nad Oslavou</t>
  </si>
  <si>
    <t xml:space="preserve">     -záchytný rošt Fajtův kopec</t>
  </si>
  <si>
    <t xml:space="preserve">     -přechod a obslužný chodník Mostiště</t>
  </si>
  <si>
    <t xml:space="preserve">     -práce provedené TS-Velké Meziříčí</t>
  </si>
  <si>
    <t xml:space="preserve">     -práce provedené TS-Hrbov</t>
  </si>
  <si>
    <t xml:space="preserve">     -práce provedené TS-Lhotky</t>
  </si>
  <si>
    <t xml:space="preserve">     -práce provedené TS-Mostiště</t>
  </si>
  <si>
    <t xml:space="preserve">     -práce provedené TS-Olší nad Oslavou</t>
  </si>
  <si>
    <t xml:space="preserve">     -dopravní značení, odtah vraků</t>
  </si>
  <si>
    <t>Ost.záležitosti v dopravě-vrácení přeplatků pokut z r.2009</t>
  </si>
  <si>
    <t xml:space="preserve">     -spotřeba el.energie-studna v zám.parku</t>
  </si>
  <si>
    <t xml:space="preserve">     -členský příspěvek SVaK</t>
  </si>
  <si>
    <t xml:space="preserve">     -rezerva na čl.příspěvek SVaK</t>
  </si>
  <si>
    <t xml:space="preserve">     -prodloužení vodovodního řadu ul.Sportovní</t>
  </si>
  <si>
    <t xml:space="preserve">     -inv.dotace SVaK-vodovod Bezděkov</t>
  </si>
  <si>
    <t xml:space="preserve">                                 -vodovod Vrchovecká</t>
  </si>
  <si>
    <t xml:space="preserve">                                 -projekty - vodovod Nádraž.,Nad Tratí</t>
  </si>
  <si>
    <t xml:space="preserve">                                -vodovod Hliniště vč.napojení</t>
  </si>
  <si>
    <t xml:space="preserve">     -úroky z úvěru Dyje II. - rezerva</t>
  </si>
  <si>
    <t xml:space="preserve">     -oprava kanalizace Lhotky</t>
  </si>
  <si>
    <t xml:space="preserve">     -dešťová kanalizace Hliniště II.</t>
  </si>
  <si>
    <t xml:space="preserve">     -inv.dotace SVaK - kanalizace Bezděkov</t>
  </si>
  <si>
    <t xml:space="preserve">                               -kanalizace Nádražní,Třebíčská</t>
  </si>
  <si>
    <t xml:space="preserve">                              -kanalizace Novosady</t>
  </si>
  <si>
    <t xml:space="preserve">                              -kanalizace Na Výsluní</t>
  </si>
  <si>
    <t xml:space="preserve">                              -projekty-kanalizace Nádražní,Nad Tratí</t>
  </si>
  <si>
    <t xml:space="preserve">                              -Dyje II.-inženýrská činnost</t>
  </si>
  <si>
    <t xml:space="preserve">                              -kanalizace vč.napojení Hliniště</t>
  </si>
  <si>
    <t xml:space="preserve">     -oprava kanalizace Hrbov-Svařenov</t>
  </si>
  <si>
    <t xml:space="preserve">     -příspěvek na provoz pro MŠ Velké Meziříčí</t>
  </si>
  <si>
    <t xml:space="preserve">     -MŠ Čechova-odměna EA-zateplení,žádost o dotaci</t>
  </si>
  <si>
    <t xml:space="preserve">     -MŠ Mírová-reko umýváren</t>
  </si>
  <si>
    <t xml:space="preserve">     -příspěvek na provoz ze SR a EU</t>
  </si>
  <si>
    <t xml:space="preserve">     ZŠ Sokolovská:</t>
  </si>
  <si>
    <t xml:space="preserve">     -příspěvek na provoz </t>
  </si>
  <si>
    <t xml:space="preserve">     -oprava podlah 5 tříd</t>
  </si>
  <si>
    <t xml:space="preserve">     -zatemnění chemie</t>
  </si>
  <si>
    <t xml:space="preserve">     -oprava  WC  2,4,5 podlaží </t>
  </si>
  <si>
    <t xml:space="preserve">     -odměny žákům</t>
  </si>
  <si>
    <t xml:space="preserve">     -výměna kotle v tělocvičně Charita</t>
  </si>
  <si>
    <t xml:space="preserve">     --odměna EA, žádost o dotaci</t>
  </si>
  <si>
    <t xml:space="preserve">     ZŠ Komenského:</t>
  </si>
  <si>
    <t xml:space="preserve">     ZŠ Lhotky:</t>
  </si>
  <si>
    <t xml:space="preserve">     -výměna oken nářaďovny</t>
  </si>
  <si>
    <t xml:space="preserve">     -odměna EA, žádost o dotaci</t>
  </si>
  <si>
    <t xml:space="preserve">     -příspěvek na provoz</t>
  </si>
  <si>
    <t xml:space="preserve">     -odměna EA</t>
  </si>
  <si>
    <t xml:space="preserve">     -zateplení školy</t>
  </si>
  <si>
    <t xml:space="preserve">     -dotace na investice</t>
  </si>
  <si>
    <t xml:space="preserve">     ZŠ Mostiště:</t>
  </si>
  <si>
    <t xml:space="preserve">     -PD oprava soc.zařízení</t>
  </si>
  <si>
    <t xml:space="preserve">     -oprava WC,malování</t>
  </si>
  <si>
    <t xml:space="preserve">     ZŠ Oslavická</t>
  </si>
  <si>
    <t xml:space="preserve">     -lakování+lajny velká tělocvična</t>
  </si>
  <si>
    <t xml:space="preserve">     -oprava stropu ŠD</t>
  </si>
  <si>
    <t xml:space="preserve">     Olympiáda škol</t>
  </si>
  <si>
    <t xml:space="preserve">     ZŠ Školní</t>
  </si>
  <si>
    <t xml:space="preserve">     -dozvuk fyzika</t>
  </si>
  <si>
    <t xml:space="preserve">     -interaktivní tabule</t>
  </si>
  <si>
    <t xml:space="preserve">     Dotace městu Jihlava na pov.šk.docházku</t>
  </si>
  <si>
    <t xml:space="preserve">     -malování</t>
  </si>
  <si>
    <t xml:space="preserve">     -dotace p.Hajný-Muzikanti dětem</t>
  </si>
  <si>
    <t xml:space="preserve">     -knihovna-příspěvek na provoz</t>
  </si>
  <si>
    <t xml:space="preserve">     -nájem-zahrada</t>
  </si>
  <si>
    <t xml:space="preserve">     -oprava WC a rozvodů vody</t>
  </si>
  <si>
    <t xml:space="preserve">     -oslava 120 let knihovny</t>
  </si>
  <si>
    <t xml:space="preserve">     -věž-platy vč.SZP  (za přípr.textu brožury-historie věže)</t>
  </si>
  <si>
    <t xml:space="preserve">     -přednáška etopeda "Problémy dětí…"</t>
  </si>
  <si>
    <t xml:space="preserve">     -dotace Concentus Moraviae</t>
  </si>
  <si>
    <t xml:space="preserve">     -překlad textu pro tiskoviny Concentus Moraviae</t>
  </si>
  <si>
    <t xml:space="preserve">     -kronika města</t>
  </si>
  <si>
    <t xml:space="preserve">     -Podstatzký-opr.nástěnné malby v interiéru</t>
  </si>
  <si>
    <t xml:space="preserve">     -Mgr.Pišín,p.Čamek-střecha domu čp.46 a 635</t>
  </si>
  <si>
    <t xml:space="preserve">     -město VM-dům čp.17-obnova fasády</t>
  </si>
  <si>
    <t xml:space="preserve">     -ŘK farnost-opr.omítek v kostele sv.Mikuláše</t>
  </si>
  <si>
    <t xml:space="preserve">     -Buďovi-oprava dvorní fasády dům čp.19</t>
  </si>
  <si>
    <t xml:space="preserve">     -p.Nosková-sanace vlhkosti dům č.p.118</t>
  </si>
  <si>
    <t xml:space="preserve">     -město VM-vým.oken I.etapa-dům čp.29</t>
  </si>
  <si>
    <t xml:space="preserve">     -p.Svoboda-opr.omítek,dveří - dům čp.25</t>
  </si>
  <si>
    <t xml:space="preserve">     -ZO OS KOVO KABLO-obnova fasády dům čp.18</t>
  </si>
  <si>
    <t xml:space="preserve">     -Židovská obec Brno-oprava náhrobků v žid.hřbitově</t>
  </si>
  <si>
    <t xml:space="preserve">     -rezerva na památky</t>
  </si>
  <si>
    <t xml:space="preserve">     - ŘK farnost VM-na opravu elektroinstalace v kostele</t>
  </si>
  <si>
    <t xml:space="preserve">      -ŘK farnost Netín-na opravu fary v Netíně</t>
  </si>
  <si>
    <t xml:space="preserve">      -ŘK farnost VM-"Toulky velkomez.děkanstvím"</t>
  </si>
  <si>
    <t xml:space="preserve">      -Českobr.církev evangel.-oprava střechy Husova domu</t>
  </si>
  <si>
    <t xml:space="preserve">     -opravy a údržba rozhlasu</t>
  </si>
  <si>
    <t xml:space="preserve">     -poplatky</t>
  </si>
  <si>
    <t xml:space="preserve">     -bezdrátový rozhlas-okrajové části</t>
  </si>
  <si>
    <t xml:space="preserve">     -Vlast. a geneal.společnost - na činnost</t>
  </si>
  <si>
    <t xml:space="preserve">     -KD Hrbov-Svařenov</t>
  </si>
  <si>
    <t xml:space="preserve">     -KD Lhotky</t>
  </si>
  <si>
    <t xml:space="preserve">     -KD Mostiště</t>
  </si>
  <si>
    <t xml:space="preserve">     -KD Olší nad Oslavou</t>
  </si>
  <si>
    <t xml:space="preserve">     -víceúčelový sál JC</t>
  </si>
  <si>
    <t xml:space="preserve">     -dotace p.Dvořák-nákl.na umístění sochy</t>
  </si>
  <si>
    <t xml:space="preserve">     -SPOZ Velké Meziříčí</t>
  </si>
  <si>
    <t xml:space="preserve">     -SPOZ Hrbov-Svařenov</t>
  </si>
  <si>
    <t xml:space="preserve">     -SPOZ Mostiště</t>
  </si>
  <si>
    <t xml:space="preserve">     -Evropský filosofický festival</t>
  </si>
  <si>
    <t xml:space="preserve">     -ples města</t>
  </si>
  <si>
    <t xml:space="preserve">     -spotřeba vody-hřiště</t>
  </si>
  <si>
    <t xml:space="preserve">     -opravy revizních závad - šatny Tržiště</t>
  </si>
  <si>
    <t xml:space="preserve">     -práce provedené TS - VM</t>
  </si>
  <si>
    <t xml:space="preserve">     -spotřeba vody-hřiště Lhotky</t>
  </si>
  <si>
    <t xml:space="preserve">     -dopravní hřiště Oslavická</t>
  </si>
  <si>
    <t xml:space="preserve">     -hřiště Lhotky</t>
  </si>
  <si>
    <t xml:space="preserve">     -tenisový kurt Mostiště</t>
  </si>
  <si>
    <t xml:space="preserve">     -sportovní plocha v Olší nad Oslavou-stavební úpravy</t>
  </si>
  <si>
    <t xml:space="preserve">     -nájemné-hřiště</t>
  </si>
  <si>
    <t xml:space="preserve">     -knižní odměny sportovcům-poukázky</t>
  </si>
  <si>
    <t xml:space="preserve">     -anketa Sportovec města</t>
  </si>
  <si>
    <t xml:space="preserve">          BK VM na činnost + za vyjím.sport.výkony r.2009</t>
  </si>
  <si>
    <t xml:space="preserve">          FC VM na činnost + za vyjím.sport.výkony r.2009</t>
  </si>
  <si>
    <t xml:space="preserve">          HSC na činnost+za vyjím.sport.výk.r.2009+bowling</t>
  </si>
  <si>
    <t xml:space="preserve">          HHK na činnost + za vyjím.sport.výkony r.2009</t>
  </si>
  <si>
    <t xml:space="preserve">          SK Sokol Lhotky</t>
  </si>
  <si>
    <t xml:space="preserve">     -neinvestiční a investiční transfery:</t>
  </si>
  <si>
    <t xml:space="preserve">          SKI klub VM na činnost+za vyjím.sport.výkony r.2009</t>
  </si>
  <si>
    <t xml:space="preserve">                              -úprava běžk.stop,Velká cena Fajťáku</t>
  </si>
  <si>
    <t xml:space="preserve">                              -PD rozhledna Fajtův kopec-investiční</t>
  </si>
  <si>
    <t xml:space="preserve">          Sokol VM na činnost + za vyjím.sport.výkony r.2009</t>
  </si>
  <si>
    <t xml:space="preserve">          Spartak VM na činnost+za vyj.sport.výkony r.2009</t>
  </si>
  <si>
    <t xml:space="preserve">          Stolní tenis VM na činnost</t>
  </si>
  <si>
    <t xml:space="preserve">          Sportovní střelecký klub VM na činnost</t>
  </si>
  <si>
    <t xml:space="preserve">          Tenisová škola VM na činnost</t>
  </si>
  <si>
    <t xml:space="preserve">          Action Racing Team na činnost</t>
  </si>
  <si>
    <t xml:space="preserve">          TJ děts.středisko Březejc "národní turnaj v boccii"</t>
  </si>
  <si>
    <t xml:space="preserve">          p.Vidlák-nákup cen za umístění v 2.roč. hok.turnaje</t>
  </si>
  <si>
    <t xml:space="preserve">          rezerva na sport</t>
  </si>
  <si>
    <t xml:space="preserve">     DDM-příspěvek na provoz</t>
  </si>
  <si>
    <t xml:space="preserve">     -dotace na činnost-Delfín</t>
  </si>
  <si>
    <t xml:space="preserve">     -práce provedené TS</t>
  </si>
  <si>
    <t xml:space="preserve">     -vrácení přeplatku z r.2009</t>
  </si>
  <si>
    <t xml:space="preserve">     -dotace ZZS na nákup zdrav.techniky</t>
  </si>
  <si>
    <t>Pomoc zdravotně postiženým-dotace</t>
  </si>
  <si>
    <t xml:space="preserve">     -Ústav soc.péče Brno, Kociánka</t>
  </si>
  <si>
    <t xml:space="preserve">     -Sj.org.nevidomých a slabozrakých</t>
  </si>
  <si>
    <t xml:space="preserve">     -Asociace rod. a přátel zdr.post.dětí v ČR</t>
  </si>
  <si>
    <t xml:space="preserve">     -Svaz diabetiků</t>
  </si>
  <si>
    <t xml:space="preserve">     -Klub Naděje</t>
  </si>
  <si>
    <t xml:space="preserve">     -Svaz postižených civ.chorobami</t>
  </si>
  <si>
    <t xml:space="preserve">     -Svaz tělesně postižených</t>
  </si>
  <si>
    <t xml:space="preserve">     -Klub Bechtěreviků</t>
  </si>
  <si>
    <t xml:space="preserve">     -Svaz neslyšících a nedoslýchavých</t>
  </si>
  <si>
    <t>Ost. speciální zdravot. péče-gr.progr.Zdravé město</t>
  </si>
  <si>
    <t xml:space="preserve">     -Tenis.škola "4.letní tenisové soustředění"</t>
  </si>
  <si>
    <t xml:space="preserve">     -DCHB-OCH Žďár nad Sázavou  "Zdravé město 2010"</t>
  </si>
  <si>
    <t xml:space="preserve">     -MŠ Čechova "Zdravě žít,to je náš cíl"</t>
  </si>
  <si>
    <t xml:space="preserve">     -ZŠ Sokolovská "Kruh 2010"</t>
  </si>
  <si>
    <t xml:space="preserve">     -DDM "Dětský den bez úrazů"</t>
  </si>
  <si>
    <t xml:space="preserve">     -JC "Prezentace výrobků a služeb z obl.zdravé výživy"</t>
  </si>
  <si>
    <t xml:space="preserve">     -ZŠ Školní "Prevence soc.pat.jevů žáků 8. a 9.tříd</t>
  </si>
  <si>
    <t xml:space="preserve">     -Chaloupky o.p.s.  "Posaďte se u nás"</t>
  </si>
  <si>
    <t xml:space="preserve">     -dotace ČČK</t>
  </si>
  <si>
    <t xml:space="preserve">     -převod z výd.účtu na účet byt.hospodářství</t>
  </si>
  <si>
    <t xml:space="preserve">     -úroky z úvěru - 18.b.j.Čermákova-blok D</t>
  </si>
  <si>
    <t xml:space="preserve">     -úroky z úvěru - Hliniště</t>
  </si>
  <si>
    <t xml:space="preserve">     -Hliniště II. - inž.sítě</t>
  </si>
  <si>
    <t xml:space="preserve">     -úroky z úvěru - 21 b.j. Čermákova -blok I.</t>
  </si>
  <si>
    <t xml:space="preserve">     -úroky z úvěru - 21 b.j. Čermákova -blok II.</t>
  </si>
  <si>
    <t xml:space="preserve">     -úroky z úvěru - 21 b.j. Čermákova -blok III.</t>
  </si>
  <si>
    <t xml:space="preserve">     -zateplení garáží b.d. Nad sv.Josefem</t>
  </si>
  <si>
    <t xml:space="preserve">     -spotřeba el.energie město VM</t>
  </si>
  <si>
    <t xml:space="preserve">     -spotřeba el.energie Hrbov-Svařenov</t>
  </si>
  <si>
    <t xml:space="preserve">     -spotřeba el.energie Lhotky</t>
  </si>
  <si>
    <t xml:space="preserve">     -spotřeba el.energie Mostiště</t>
  </si>
  <si>
    <t xml:space="preserve">     -spotřeba el.energie Olší nad Oslavou</t>
  </si>
  <si>
    <t xml:space="preserve">     -oprava elektroinstalace ve věži</t>
  </si>
  <si>
    <t xml:space="preserve">     -práce provedené TS - Hrbov</t>
  </si>
  <si>
    <t xml:space="preserve">     -práce provedené TS - Lhotky</t>
  </si>
  <si>
    <t xml:space="preserve">     -práce provedené TS - Mostiště</t>
  </si>
  <si>
    <t xml:space="preserve">     -oprava VO K Buči, Na Spravedlnosti-svítidla,rozvaděč</t>
  </si>
  <si>
    <t xml:space="preserve">     -pohřby vypravované městem</t>
  </si>
  <si>
    <t xml:space="preserve">     -odměna za vedení agendy pronájmu hrob.míst</t>
  </si>
  <si>
    <t xml:space="preserve">     -hřbitovní zeď Mostiště</t>
  </si>
  <si>
    <t>Výstavba a údržba místních inž.sítí-Hliniště II.</t>
  </si>
  <si>
    <t xml:space="preserve">     -spotřeba vody-kašna,fontána,veř.WC</t>
  </si>
  <si>
    <t xml:space="preserve">     -el.energie-veř.WC</t>
  </si>
  <si>
    <t xml:space="preserve">     -práce energetika</t>
  </si>
  <si>
    <t xml:space="preserve">     dotace různým svazům:</t>
  </si>
  <si>
    <t xml:space="preserve">     -daň z převodu nemovitostí</t>
  </si>
  <si>
    <t xml:space="preserve">     -výkupy pozemků</t>
  </si>
  <si>
    <t xml:space="preserve">     -výkupy pozemků vč.poplatků - Hrbov</t>
  </si>
  <si>
    <t xml:space="preserve">     -rozdělení pozemku Olší nad Oslavou</t>
  </si>
  <si>
    <t xml:space="preserve">     -pronájmy pozemků</t>
  </si>
  <si>
    <t xml:space="preserve">     -znalecké posudky</t>
  </si>
  <si>
    <t xml:space="preserve">     -geometrické plány</t>
  </si>
  <si>
    <t xml:space="preserve">     -metropolitní síť</t>
  </si>
  <si>
    <t xml:space="preserve">     -areál Agados - TS</t>
  </si>
  <si>
    <t xml:space="preserve">               -Sdr.hist.sídel Čech, Moravy a Slezska</t>
  </si>
  <si>
    <t xml:space="preserve">               -Sdr.vlastníků lesů</t>
  </si>
  <si>
    <t xml:space="preserve">               -Svaz měst a obcí</t>
  </si>
  <si>
    <t xml:space="preserve">               -Sdružení obcí Vysočiny</t>
  </si>
  <si>
    <t xml:space="preserve">               -Nár.síť zdravých měst</t>
  </si>
  <si>
    <t xml:space="preserve">               -Mikroregion Velkomeziříčsko,Bítešsko</t>
  </si>
  <si>
    <t xml:space="preserve">     -nájemné skládka</t>
  </si>
  <si>
    <t xml:space="preserve">     -oprava mycí rampy na skládce TKO</t>
  </si>
  <si>
    <t xml:space="preserve">     -práce provedené TS - Olší nad Oslavou</t>
  </si>
  <si>
    <t xml:space="preserve">     -práce provedené TS -VM</t>
  </si>
  <si>
    <t xml:space="preserve">     -sml.o spolupráci-integr.systém nakládání s odpady</t>
  </si>
  <si>
    <t xml:space="preserve">     -nájem-kompostárna Oslavice</t>
  </si>
  <si>
    <t xml:space="preserve">     -likvidace nepovolených skládek</t>
  </si>
  <si>
    <t xml:space="preserve">     -vedení předepsané evidence KO</t>
  </si>
  <si>
    <t>Chráněné části přírody-ochrana význam.ekosystémů</t>
  </si>
  <si>
    <t xml:space="preserve">     -údržba zeleně, pam.stromů - zajišť.odborem ŽP</t>
  </si>
  <si>
    <t xml:space="preserve">     -veř.prostranství Hrbov</t>
  </si>
  <si>
    <t xml:space="preserve">     -veř.prostranství Lhotky</t>
  </si>
  <si>
    <t xml:space="preserve">     -veř.prostranství Mostiště</t>
  </si>
  <si>
    <t xml:space="preserve">     -veř.prostranství Olší nad Oslavou</t>
  </si>
  <si>
    <t xml:space="preserve">     -dotace ČSOP na činnost</t>
  </si>
  <si>
    <t xml:space="preserve">     -ekologická výchova a osvěta</t>
  </si>
  <si>
    <t xml:space="preserve">     -dotace Chaloupky, o.p.s.</t>
  </si>
  <si>
    <t xml:space="preserve">     -výchovně rekreační tábory</t>
  </si>
  <si>
    <t xml:space="preserve">     -Obl.charita-programy primární prevence</t>
  </si>
  <si>
    <t xml:space="preserve">     -Centrum pro rodiče s dětmi</t>
  </si>
  <si>
    <t xml:space="preserve">Osobní asist.,peč.služba a podpora samost. </t>
  </si>
  <si>
    <t xml:space="preserve">     -os.asistence (při denním stacionáři NESA)</t>
  </si>
  <si>
    <t xml:space="preserve">     -dům s peč.službou - příspěvek na provoz</t>
  </si>
  <si>
    <t xml:space="preserve">     -věcné dary</t>
  </si>
  <si>
    <t xml:space="preserve">     -koordinace a výkon činnosti veř.služby a trestu OPP</t>
  </si>
  <si>
    <t xml:space="preserve">     -platy vč.SZP</t>
  </si>
  <si>
    <t xml:space="preserve">     -kamerový systém města VM</t>
  </si>
  <si>
    <t xml:space="preserve">     -osvětlení zákoutí u HŠ a OA Světlá</t>
  </si>
  <si>
    <t xml:space="preserve">     -hasiči VM</t>
  </si>
  <si>
    <t xml:space="preserve">     -hasiči Lhotky</t>
  </si>
  <si>
    <t xml:space="preserve">     -hasiči Hrbov</t>
  </si>
  <si>
    <t xml:space="preserve">     -hasiči Mostiště</t>
  </si>
  <si>
    <t xml:space="preserve">     -hasiči Olší nad Oslavou</t>
  </si>
  <si>
    <t xml:space="preserve">     -zastupitelstva obcí - město</t>
  </si>
  <si>
    <t xml:space="preserve">     -zastupitelstva obcí - Hrbov</t>
  </si>
  <si>
    <t xml:space="preserve">     -zastupitelstva obcí - Lhotky</t>
  </si>
  <si>
    <t xml:space="preserve">     -zastupitelstva obcí - Mostiště</t>
  </si>
  <si>
    <t xml:space="preserve">     -zastupitelstva obcí - Olší nad Oslavou</t>
  </si>
  <si>
    <t>Švédsko,Itálie - družební města</t>
  </si>
  <si>
    <t>Volby do Parlamentu ČR</t>
  </si>
  <si>
    <t xml:space="preserve">     -věcné bez mzdových a SZP</t>
  </si>
  <si>
    <t xml:space="preserve">     -investiční</t>
  </si>
  <si>
    <t xml:space="preserve">     -platby daní (DPH,DPFO za obce)</t>
  </si>
  <si>
    <t xml:space="preserve">     -vratka dotace na příspěvek na péči</t>
  </si>
  <si>
    <t xml:space="preserve">     -vratka dotace na dávky pomoci v hm.nouzi</t>
  </si>
  <si>
    <t xml:space="preserve">     -vratka dotace na SPOD</t>
  </si>
  <si>
    <t xml:space="preserve">     -dotace ČSŽ</t>
  </si>
  <si>
    <t xml:space="preserve">     -rezerva neúčelová</t>
  </si>
  <si>
    <t xml:space="preserve">     -rezerva m.č. Hrbov</t>
  </si>
  <si>
    <t xml:space="preserve">     -rezerva m.č. Lhotky</t>
  </si>
  <si>
    <t xml:space="preserve">     -rezerva m.č.Mostiště</t>
  </si>
  <si>
    <t xml:space="preserve">     -rezerva m.č. Olší nad Oslavou</t>
  </si>
  <si>
    <t xml:space="preserve">     -rezerva na dotace a dary</t>
  </si>
  <si>
    <t xml:space="preserve">     -rezerva pro neziskové organizace</t>
  </si>
  <si>
    <t xml:space="preserve">     -rezerva na projekty</t>
  </si>
  <si>
    <t xml:space="preserve">     -vratka dotace na volby do EP</t>
  </si>
  <si>
    <t xml:space="preserve">     -obchvat /PHARE/</t>
  </si>
  <si>
    <t xml:space="preserve">     -Čermákova - blok D</t>
  </si>
  <si>
    <t xml:space="preserve">     -Hliniště</t>
  </si>
  <si>
    <t xml:space="preserve">     -Čermákova - blok I.</t>
  </si>
  <si>
    <t xml:space="preserve">     -Čermákova - blok II.</t>
  </si>
  <si>
    <t xml:space="preserve">     -Čermákova - blok III.</t>
  </si>
  <si>
    <t>Kč</t>
  </si>
  <si>
    <t>počáteční stav</t>
  </si>
  <si>
    <t>přijaté splátky půjček</t>
  </si>
  <si>
    <t>jednotný příděl z mezd</t>
  </si>
  <si>
    <t>úroky</t>
  </si>
  <si>
    <t>převod na financování výdajů    *)</t>
  </si>
  <si>
    <t>bankovní poplatky</t>
  </si>
  <si>
    <t>součet</t>
  </si>
  <si>
    <t>Počáteční stav</t>
  </si>
  <si>
    <t>přijaté úroky</t>
  </si>
  <si>
    <t xml:space="preserve">     výd.účtu města a následně převedené z účtu soc. fondu do příjmů města:</t>
  </si>
  <si>
    <t>ROZBOR HOSPODAŘENÍ MĚSTA VELKÉ MEZIŘÍČÍ K 31.12.2010</t>
  </si>
  <si>
    <t>K 31.12.2010</t>
  </si>
  <si>
    <t>300 506  tis. Kč představují   102  % rozpočtované částky (RU: 294 263,6 tis.Kč), profinancováno bylo 294 841  tis. Kč</t>
  </si>
  <si>
    <t>výdajů rozpočtovaných, t.j. 86 % rozpočtu upraveného (RU: 340 920,8 tis. Kč).</t>
  </si>
  <si>
    <t>mezí 99 - 116 % (překročení v řádu desítek až stovek tisíc - viz podrobný rozpis plnění daňových příjmů).</t>
  </si>
  <si>
    <t xml:space="preserve">pronájmů ve školách - převádějí se na účet fondu pronajatý  majetek a do rozpočtu výdajů se zařazují pouze při poža- </t>
  </si>
  <si>
    <t xml:space="preserve">davku na čerpání těchto prostředků jednotlivými zařízeními. Další příjmy, které ovlivňují % plnění rozpočtu, jsou přijaté  </t>
  </si>
  <si>
    <t xml:space="preserve">v průběhu roku podle potřeby, v některých případech je využití těchto prostředků povinné (např.ochrana živ.prostředí). </t>
  </si>
  <si>
    <t xml:space="preserve">měs.zálohy. Dotace na sociální dávky  (přísp.na péči a pomoc v hm.nouzi) byla do rozpočtu upraveného zařazována </t>
  </si>
  <si>
    <t>na základě rozhodnutí, stejně tak dotace ze SR  a dotace od kraje Vysočina byly do rozpočtu upraveného zařazovány</t>
  </si>
  <si>
    <t>průběžně při poukázání finančních prostředků na účet města.</t>
  </si>
  <si>
    <t>PŘÍJMY HLAVNÍ ČINNOSTI K 31.12.2010</t>
  </si>
  <si>
    <t>Poplatky za znečišťování ovzduší</t>
  </si>
  <si>
    <t>Ost.odv.z vybr.činností j.n.-likvidace autovraků-odvor SFŽP</t>
  </si>
  <si>
    <t xml:space="preserve">     -stavební</t>
  </si>
  <si>
    <t xml:space="preserve">     -rybářské lístky</t>
  </si>
  <si>
    <t xml:space="preserve">     -matrika</t>
  </si>
  <si>
    <t xml:space="preserve">     -trvalý pobyt</t>
  </si>
  <si>
    <t xml:space="preserve">     -z tombol</t>
  </si>
  <si>
    <t xml:space="preserve">     -za živnost</t>
  </si>
  <si>
    <t xml:space="preserve">     -sam.hosp.rolník</t>
  </si>
  <si>
    <t xml:space="preserve">     -za výkopy,přípojky</t>
  </si>
  <si>
    <t xml:space="preserve">     -odbor dopravy</t>
  </si>
  <si>
    <t xml:space="preserve">     -pasy,OP</t>
  </si>
  <si>
    <t xml:space="preserve">     -lovecký lístek</t>
  </si>
  <si>
    <t xml:space="preserve">     -sociální odbor</t>
  </si>
  <si>
    <t xml:space="preserve">     -rozhodnutí upuštění od třídění</t>
  </si>
  <si>
    <t xml:space="preserve">     -osvědčení o st.občanství</t>
  </si>
  <si>
    <t xml:space="preserve">     -licence OLH</t>
  </si>
  <si>
    <t xml:space="preserve">     -výstup z ISVS</t>
  </si>
  <si>
    <t xml:space="preserve">     -změna zápisu honeb.spol.</t>
  </si>
  <si>
    <t xml:space="preserve">     -kopírování ze spisu</t>
  </si>
  <si>
    <t>Silnice-prodej použitíé dlažby</t>
  </si>
  <si>
    <t>Ostat.záležitosti vody v zem.krajině-sankční platby</t>
  </si>
  <si>
    <t>Školní stravování - úhrada věcných nákladů</t>
  </si>
  <si>
    <t xml:space="preserve">                            - přijaté poj.náhrady</t>
  </si>
  <si>
    <t>Činn.muzeí a galerií - odvod z inv.fondu muzea VM</t>
  </si>
  <si>
    <t xml:space="preserve">                                      -přeplatky energií KD míst.části</t>
  </si>
  <si>
    <t xml:space="preserve">                                      -pronájem KD Lhotky </t>
  </si>
  <si>
    <t xml:space="preserve">                                      -hřiště Olší-aktivace DHM</t>
  </si>
  <si>
    <t xml:space="preserve">                       -přeplatek energie-Lhotky</t>
  </si>
  <si>
    <t xml:space="preserve">                       -přefakt.el.energie </t>
  </si>
  <si>
    <t xml:space="preserve">          -úhrada za vypravené pohřby v r.2009</t>
  </si>
  <si>
    <t xml:space="preserve">          -přefakturace obcím za zaj.provoz.veř.pohřebiště</t>
  </si>
  <si>
    <t>Výst.a údržba míst.inž.sítí-prodej plynárenského zařízení</t>
  </si>
  <si>
    <t>Sběr a svoz KO-přij.poj.náhr.-pošk.mycí rampa,kontejner</t>
  </si>
  <si>
    <t xml:space="preserve">                                        -za prodej kompostérů</t>
  </si>
  <si>
    <t xml:space="preserve">       -ostatní </t>
  </si>
  <si>
    <t xml:space="preserve">       - přijaté příspěvky a náhrady-přeplatky energií</t>
  </si>
  <si>
    <t xml:space="preserve">       -příjmy z prodeje drob.majetku</t>
  </si>
  <si>
    <t xml:space="preserve">       -ostatní nedaňové příjmy</t>
  </si>
  <si>
    <t>Ostatní činnosti j.n. -vjezd p.Šitka</t>
  </si>
  <si>
    <t xml:space="preserve">                                -ztráty a nálezy</t>
  </si>
  <si>
    <t xml:space="preserve">                                -nevrácená kauce</t>
  </si>
  <si>
    <t xml:space="preserve">                                -vrácení přepl.půjčky FRB</t>
  </si>
  <si>
    <t xml:space="preserve">       -sčítání lidu,domů a bytů v r.2011</t>
  </si>
  <si>
    <t xml:space="preserve">       -na volby do zastupitelstev obcí</t>
  </si>
  <si>
    <t xml:space="preserve">       -na krytí pojištění pro osoby vykonávající veř.službu</t>
  </si>
  <si>
    <t xml:space="preserve">       -zvýšení kvality řízení v úřadech (efektivnost úřadu)</t>
  </si>
  <si>
    <t xml:space="preserve">       -na realizaci projektu "EU peníze školám"    ZŠ Školní</t>
  </si>
  <si>
    <t xml:space="preserve">       -program regenerace městských pam.zón</t>
  </si>
  <si>
    <t xml:space="preserve">       -na zajištění povinné školní docházky</t>
  </si>
  <si>
    <t xml:space="preserve">       -přestupky-veřejnosprávní smlouva</t>
  </si>
  <si>
    <t xml:space="preserve">        -MA 21-projekt "Zdravá škola"</t>
  </si>
  <si>
    <t xml:space="preserve">        -gr.projekt "Bioodpady 2010"</t>
  </si>
  <si>
    <t xml:space="preserve">       -na údržbu zeleně v průjezdních úsecích obcí</t>
  </si>
  <si>
    <t xml:space="preserve">       -na udrž.akcesch.,věc.vybavení a odb.přípravu JPO</t>
  </si>
  <si>
    <t>Neinvest.přijaté transfery od reg.rad</t>
  </si>
  <si>
    <t xml:space="preserve">       -výstavba sítě dětských hřišť-neinv.podíl EU</t>
  </si>
  <si>
    <t xml:space="preserve">       -výstavba sítě dětských hřišť-neinv.národní podíl </t>
  </si>
  <si>
    <t xml:space="preserve">       -převod z HOČ - fin.vypořádání r.2009</t>
  </si>
  <si>
    <t xml:space="preserve">       -převod z HOČ - věž</t>
  </si>
  <si>
    <t>Převody z vl.rez.fondů - z fondu pronaj.majetek</t>
  </si>
  <si>
    <t>Investiční přijaté transfery ze stát.fondů</t>
  </si>
  <si>
    <t xml:space="preserve">       -zvýšení bezpečnosti dopravy ve VM</t>
  </si>
  <si>
    <t>Investiční přijaté transfery ze stát.rozpočtu</t>
  </si>
  <si>
    <t xml:space="preserve">       -podpora prevence kriminality</t>
  </si>
  <si>
    <t xml:space="preserve">       -prevence kriminality-osvětlení problém.ulice ve VM</t>
  </si>
  <si>
    <t>Investiční přijaté transfery od reg.rad</t>
  </si>
  <si>
    <t xml:space="preserve">       -výstavba sítě dětských hřišť-inv.podíl EU</t>
  </si>
  <si>
    <t xml:space="preserve">       -výstavba sítě dětských hřišť-inv.národní podíl </t>
  </si>
  <si>
    <t>VÝDAJE HLAVNÍ ČINNOSTI K 31.12.2010</t>
  </si>
  <si>
    <t xml:space="preserve">     -PD na opravu MK</t>
  </si>
  <si>
    <t xml:space="preserve">     -zemní práce kol.rypadlem</t>
  </si>
  <si>
    <t xml:space="preserve">     -op.zeď Bezděkov-oprava,dopr.betonu…</t>
  </si>
  <si>
    <t xml:space="preserve">     -oprava dešť.vpusti Bezděkov</t>
  </si>
  <si>
    <t xml:space="preserve">     -oprava komunikace Bezděkov</t>
  </si>
  <si>
    <t xml:space="preserve">     -opravy MK a chodníků:</t>
  </si>
  <si>
    <t xml:space="preserve">           -oprava výtluků na komunikacích</t>
  </si>
  <si>
    <t xml:space="preserve">           -oprava chodníku ul. GenJaroše</t>
  </si>
  <si>
    <t xml:space="preserve">           -oprava komunikace frézovanou drtí</t>
  </si>
  <si>
    <t xml:space="preserve">           -oprava chodníku U Vody</t>
  </si>
  <si>
    <t xml:space="preserve">           -přeložka sloupu VO v komunikaci K Nov.Nádraží</t>
  </si>
  <si>
    <t xml:space="preserve">           -oprava MK Nádražní</t>
  </si>
  <si>
    <t xml:space="preserve">           -oprava ul.vpusti na chodníku Vrchovecká-Novos.</t>
  </si>
  <si>
    <t xml:space="preserve">           -oprava chodníku ul.Čechova</t>
  </si>
  <si>
    <t xml:space="preserve">           -opravy MK-ul.Nová,Na Spravedln.,U Stadionu…</t>
  </si>
  <si>
    <t xml:space="preserve">           -oprava MK ul.Uhřínovská</t>
  </si>
  <si>
    <t xml:space="preserve">           -oprava MK Sokolovská+odvodnění povrchu </t>
  </si>
  <si>
    <t xml:space="preserve">           -oprava pusti ul.Novosady-Kostelní</t>
  </si>
  <si>
    <t xml:space="preserve">          -oprava MK ul.Podhradí</t>
  </si>
  <si>
    <t xml:space="preserve">     -oprava komunikace Olší nad Oslavou</t>
  </si>
  <si>
    <t xml:space="preserve">     -parkoviště na Záviškově ulici</t>
  </si>
  <si>
    <t xml:space="preserve">     -sídliště Čechovy sady II.</t>
  </si>
  <si>
    <t xml:space="preserve">     -komunikace Lipnice</t>
  </si>
  <si>
    <t xml:space="preserve">     -parkoviště u nového hřbitova</t>
  </si>
  <si>
    <t xml:space="preserve">     -parkovací stání ul.G.Jaroše</t>
  </si>
  <si>
    <t xml:space="preserve">     -rekonstrukce MK Ve Vilách</t>
  </si>
  <si>
    <t xml:space="preserve">     -parkovací stání ul.Krškova</t>
  </si>
  <si>
    <t xml:space="preserve">     -přípojka vody pro ZŠ Sokolovská-výdaj na § 3113</t>
  </si>
  <si>
    <t xml:space="preserve">                                -vodovod Mostiště-PD</t>
  </si>
  <si>
    <t xml:space="preserve">                                -ost.inv.příspěvky SVaK</t>
  </si>
  <si>
    <t xml:space="preserve">     -PD odvodnění V Potokách</t>
  </si>
  <si>
    <t xml:space="preserve">     -PD odlehčení kanalizace ul.Mírová</t>
  </si>
  <si>
    <t xml:space="preserve">     -oprava kanalizace ul.Čechova</t>
  </si>
  <si>
    <t xml:space="preserve">                              -kanalizace Františkov-PD</t>
  </si>
  <si>
    <t xml:space="preserve">                              -kanalizace Kostelní,Novosady</t>
  </si>
  <si>
    <t xml:space="preserve">                              -kanalizace Čech.sady II.-navýš.ceny</t>
  </si>
  <si>
    <t xml:space="preserve">                              -ostatní inv.příspěvky SVaK</t>
  </si>
  <si>
    <t xml:space="preserve">     -MŠ Mostiště-výměna oken vč.kompenzace (byt)</t>
  </si>
  <si>
    <t xml:space="preserve">                           -malířské práce</t>
  </si>
  <si>
    <t xml:space="preserve">                           -oprava dlažeb v MŠ</t>
  </si>
  <si>
    <t xml:space="preserve">     -MŠ Sokolovská- oprava plotu u MŠ</t>
  </si>
  <si>
    <t xml:space="preserve">                                  -oprava rampy,zábradlí,</t>
  </si>
  <si>
    <t xml:space="preserve">                                 -odměna EA-zateplení,žádost o dotaci</t>
  </si>
  <si>
    <t xml:space="preserve">     -MŠ Sportovní-oprava rampy,stříška nad rampou,prahy</t>
  </si>
  <si>
    <t xml:space="preserve">                             -odměna EA-zateplení,žádost o dotaci</t>
  </si>
  <si>
    <t xml:space="preserve">     -MŠ Olší n.O.-zprac.pož.bezp.řeš.stavby,PD um.osv…</t>
  </si>
  <si>
    <t xml:space="preserve">                        -kryty radiátorů</t>
  </si>
  <si>
    <t xml:space="preserve">                        -věšáky</t>
  </si>
  <si>
    <t xml:space="preserve">     -kabinet angličtiny-podlaha</t>
  </si>
  <si>
    <t xml:space="preserve">     -montáž prahů</t>
  </si>
  <si>
    <t xml:space="preserve">     -přípojka vody pro ZŠ Sokolovská-rozp. na § 2310</t>
  </si>
  <si>
    <t xml:space="preserve">     -výměna oken</t>
  </si>
  <si>
    <t xml:space="preserve">     -zprac.pož.bezp.řeš.stavby,výpočet um.osvětl.posouz.d.osv.</t>
  </si>
  <si>
    <t xml:space="preserve">     -podlaha skladu nářadí</t>
  </si>
  <si>
    <t xml:space="preserve">     -prostorová akustika</t>
  </si>
  <si>
    <t xml:space="preserve">     -změna už.stavby pavilon C-PD</t>
  </si>
  <si>
    <t xml:space="preserve">     -oěř.neprůzvučnosti vnitř.konstrukcí</t>
  </si>
  <si>
    <t xml:space="preserve">     -rekonstrukce školní jídelny a kuchyně vč.vybavení</t>
  </si>
  <si>
    <t xml:space="preserve">     -příspěvek na provoz-dotace "EU peníze školám"</t>
  </si>
  <si>
    <t xml:space="preserve">     -změna lajnování TV</t>
  </si>
  <si>
    <t xml:space="preserve">     -oprava vstupního schodiště,opr.omítek a dlažby</t>
  </si>
  <si>
    <t xml:space="preserve">     -dotace Magna Diesis</t>
  </si>
  <si>
    <t xml:space="preserve">     -kotelna-oprava ústř.topení vč.PD</t>
  </si>
  <si>
    <t xml:space="preserve">     -svody na střeše,zatékání,potrubí</t>
  </si>
  <si>
    <t xml:space="preserve">     -položení koberců a PVC</t>
  </si>
  <si>
    <t xml:space="preserve">     -tepování koberců a nábytku</t>
  </si>
  <si>
    <t xml:space="preserve">     -dlažba v kotelně</t>
  </si>
  <si>
    <t>Vydavatelská činnost</t>
  </si>
  <si>
    <t xml:space="preserve">     -dotace pro Fond Třebíč 30 tis.,pro Mor.nár.kongres 5)</t>
  </si>
  <si>
    <t xml:space="preserve">     -věž-věcné  -převod na HOČ</t>
  </si>
  <si>
    <t xml:space="preserve">     -autorský dozor na obnově KP</t>
  </si>
  <si>
    <t xml:space="preserve">     -město VM-dům čp.17-obnova průčelí</t>
  </si>
  <si>
    <t xml:space="preserve">     -město VM-dům čp.17-obnova průčelí-dotace MK</t>
  </si>
  <si>
    <t xml:space="preserve">     -město VM-Radnická 29,záp.štít nátěr mříží,dveře</t>
  </si>
  <si>
    <t xml:space="preserve">     -město VM-Radnická 29,záp.štít -dotace MK</t>
  </si>
  <si>
    <t xml:space="preserve">     -ŘK farnost-opr.omítek v kostele sv.Mikuláše-dot. MK</t>
  </si>
  <si>
    <t xml:space="preserve">     -Mgr.Pišín,p.Čamek-střecha domu čp.46,635-dot. MK</t>
  </si>
  <si>
    <t xml:space="preserve">     -Buďovi-oprava dvorní fasády dům čp.29-dot. MK</t>
  </si>
  <si>
    <t>Pořízení,zachování a obnova hodnost kult.významu</t>
  </si>
  <si>
    <t xml:space="preserve">     -kaplička Hrbov</t>
  </si>
  <si>
    <t xml:space="preserve">      -ŘK farnost-spolek Ludmila</t>
  </si>
  <si>
    <t xml:space="preserve">      -ŘK farnost-za věž</t>
  </si>
  <si>
    <t xml:space="preserve">     -smlouva s tel.Prima</t>
  </si>
  <si>
    <t xml:space="preserve">     -JC - dot.na činnost+50 na opr.střechy+30 vod.baterie</t>
  </si>
  <si>
    <t xml:space="preserve">     -ohňostroj</t>
  </si>
  <si>
    <t xml:space="preserve">     -SPOZ Lhotky</t>
  </si>
  <si>
    <t xml:space="preserve">     -dohled na dětských hřištích</t>
  </si>
  <si>
    <t xml:space="preserve">     -plot u hřiště u HZ</t>
  </si>
  <si>
    <t xml:space="preserve">     -hřiště Mostiště-DHM</t>
  </si>
  <si>
    <t xml:space="preserve">     -hřiště Olší nad Oslavou-OON</t>
  </si>
  <si>
    <t xml:space="preserve">     -výst.sítě dětských hřišť-dotace</t>
  </si>
  <si>
    <t xml:space="preserve">     -hřiště Oslavická-vl.prostředky+dotace </t>
  </si>
  <si>
    <t xml:space="preserve">     -hřiště ul.Nová - vl.prostředky+dotace</t>
  </si>
  <si>
    <t xml:space="preserve">     -hřiště Nad Jordánkem - vl.prostředky+dotace</t>
  </si>
  <si>
    <t xml:space="preserve">     -hřistě Bezručova - vl.prostředky+dotace</t>
  </si>
  <si>
    <t xml:space="preserve">     -hřiště Čechova - vl.prostředky+dotace</t>
  </si>
  <si>
    <t xml:space="preserve">     -hřiště Hliniště - vl.prostředky+dotace</t>
  </si>
  <si>
    <t xml:space="preserve">     -hřiště Hornoměstská - vl.prostředky+dotace</t>
  </si>
  <si>
    <t xml:space="preserve">     -skatepark</t>
  </si>
  <si>
    <t xml:space="preserve">     -P.Zezula-podklady "Historie sportu"</t>
  </si>
  <si>
    <t xml:space="preserve">          p.Zach-odměna za reprezentaci ČR</t>
  </si>
  <si>
    <t xml:space="preserve">          p.Janšta-Drakiáda</t>
  </si>
  <si>
    <t xml:space="preserve">          P.Zezulovi-příprava sport.kroniky za rok 2010</t>
  </si>
  <si>
    <t xml:space="preserve">     -dotace Svaz včelařů</t>
  </si>
  <si>
    <t xml:space="preserve">     -dotace p.Homolová-akce Bludička cup 2010</t>
  </si>
  <si>
    <t xml:space="preserve">     -sdružení SLEPÍŠI</t>
  </si>
  <si>
    <t xml:space="preserve">     -příprava a realizace akce pro veřejnost "Den zdraví"</t>
  </si>
  <si>
    <t xml:space="preserve">     -grant.program "Zdravé město" - rezerva</t>
  </si>
  <si>
    <t xml:space="preserve">     -Hliniště II. - inž.sítě+připoj.poplatek</t>
  </si>
  <si>
    <t xml:space="preserve">     -prodloužení VO Mostiště</t>
  </si>
  <si>
    <t xml:space="preserve">     -osvětlení temných zákoutí u HŠ</t>
  </si>
  <si>
    <t xml:space="preserve">     -veř.osvětlení ul.J.Zahradníčka</t>
  </si>
  <si>
    <t xml:space="preserve">     -zamykání hřbitova Moráň</t>
  </si>
  <si>
    <t xml:space="preserve">     -obytný soubor RD Hliniště</t>
  </si>
  <si>
    <t xml:space="preserve">     -plynofikace Hrbov</t>
  </si>
  <si>
    <t xml:space="preserve">     -dohoda o úhradě nákladů s Mikroregionem</t>
  </si>
  <si>
    <t xml:space="preserve">     -převod do fondu odpisů (převedeno konosid.položkami)</t>
  </si>
  <si>
    <t xml:space="preserve">     -navýšení základního jmění TS</t>
  </si>
  <si>
    <t xml:space="preserve">     -výkupy pozemků vč.poplatků - Lhotky</t>
  </si>
  <si>
    <t xml:space="preserve">     -výkupy,rozdělení pozemku Mostiště</t>
  </si>
  <si>
    <t xml:space="preserve">     -nákup kolků</t>
  </si>
  <si>
    <t xml:space="preserve">     -PD vykliz.jímky pod sklád.,aktual.rozp.přetěs.skládky</t>
  </si>
  <si>
    <t xml:space="preserve">     -úprava stanovišť</t>
  </si>
  <si>
    <t xml:space="preserve">     -grantový program "Bioodpady"</t>
  </si>
  <si>
    <t xml:space="preserve">     -poříz.a instal.odpadk.košů-Hliniště,Hornom.,aut.nádr.</t>
  </si>
  <si>
    <t>Ost.činnosti… - dar Sdr.pro výst.památníku čs.vojákům</t>
  </si>
  <si>
    <t>Domovy - dar pro Domov sv.Josefa</t>
  </si>
  <si>
    <t>Nízkoprahové centrum</t>
  </si>
  <si>
    <t>Ost.správa v obl.hosp.opatření-dar Bílému kostelu</t>
  </si>
  <si>
    <t>Volby do zastupit.obcí</t>
  </si>
  <si>
    <t>Ostatní všeob.vn.správa-sčítání lidu,domů a bytů 2011</t>
  </si>
  <si>
    <t xml:space="preserve">     -ostatní</t>
  </si>
  <si>
    <t>Aktivní krátkodobé operace řízení likvidity-příjmy</t>
  </si>
  <si>
    <t>Aktivní krátkodobé operace řízení likvidity-výdaje</t>
  </si>
  <si>
    <t>Aktivní dlouhodobé operace řízení likvidity-výdaje</t>
  </si>
  <si>
    <t>FONDY MĚSTA K 31.12.2010</t>
  </si>
  <si>
    <t>SOCIÁLNÍ FOND K 31.12.2010</t>
  </si>
  <si>
    <t>stav účtu soc.fondu k 31.12.2010</t>
  </si>
  <si>
    <t xml:space="preserve">*)  Částka 904 664,32 Kč představuje následující výdaje soc.fondu, hrazené z </t>
  </si>
  <si>
    <t>1./ fin.vypořádání r.2009-odvod přeplatku z r.2009</t>
  </si>
  <si>
    <t>2./ příspěvek odborové organizaci</t>
  </si>
  <si>
    <t>3./ příspěvek na stravování pracovníků</t>
  </si>
  <si>
    <t>4./ penzijní připojištění</t>
  </si>
  <si>
    <t xml:space="preserve">5./ obytný přívěs </t>
  </si>
  <si>
    <t xml:space="preserve">6./ rekreace </t>
  </si>
  <si>
    <t>7./ kultura a tělovýchova</t>
  </si>
  <si>
    <t>8./ dary</t>
  </si>
  <si>
    <t>FOND REZERV A ROZVOJE K 31.12.2010</t>
  </si>
  <si>
    <t>Počáteční stav  =  stav účtu FRR  k 31.12.2010</t>
  </si>
  <si>
    <t>FOND PŘÍJMY Z PRONÁJMŮ  K 31.12.2010</t>
  </si>
  <si>
    <t>nájemné za II.pololetí 2009 a I.pol.2010 : 1.ZŠ Sokolovská</t>
  </si>
  <si>
    <t xml:space="preserve">                                                                 2.ZŠ Oslavická</t>
  </si>
  <si>
    <t xml:space="preserve">                                                                Sociální služby</t>
  </si>
  <si>
    <t xml:space="preserve">                                                                 3.ZŠ Školní</t>
  </si>
  <si>
    <t>nájemné za II.pololetí 2010   2.ZŠ Oslavická</t>
  </si>
  <si>
    <t>použití fin.prostř.z fondu pro potřeby školy: ZŠ Sokolovská</t>
  </si>
  <si>
    <t xml:space="preserve">                                                                     ZŠ Oslavická</t>
  </si>
  <si>
    <t xml:space="preserve">                                                                     ZŠ Školní</t>
  </si>
  <si>
    <t>stav účtu  "Pronajatý majetek"  k 31.12.2010</t>
  </si>
  <si>
    <t>FOND TS+BANK.POPLATKY    K 31.12.2010</t>
  </si>
  <si>
    <t>odpisy TS za rok 2010</t>
  </si>
  <si>
    <t>převod na fin.výdajů-Agados,navýš.zákl.jmění o.spol.TS…</t>
  </si>
  <si>
    <t>FOND ROZVOJE BYDLENÍ K 31.12.2010</t>
  </si>
  <si>
    <t>stav účtu Fond rozvoje bydlení k 31.12.2010</t>
  </si>
  <si>
    <t>SDRUŽENÉ PROSTŘEDKY K 31.12.2010</t>
  </si>
  <si>
    <t>stav účtu Sdružené prostředky k 31.12.2010</t>
  </si>
  <si>
    <t>Plnění daňových příjmů na 105 % rozpočtu  (RU 117 836 tis.Kč,  Sk: 123 353 tis. Kč) - rozpočtovanou částku překroči-</t>
  </si>
  <si>
    <t>la daň z nemovitostí  (o 3 mil.Kč), DPH (o 1,7 mil.Kč), plnění ostatních daňových příjmů se pohybuje v roz-</t>
  </si>
  <si>
    <t>sankční platby, pojist.plnění, neinv.dary a jiné příjmy, které se nerozpočtují. Tyto příjmy se mohou do rozpočtu zařadit až</t>
  </si>
  <si>
    <t>případně nečerpání některých rozpočtovaných výdajů bylo  čerpání o 14 % nižší než rozpočet upravený..</t>
  </si>
  <si>
    <t xml:space="preserve">       - úhrada složky odpisů z pronaj.majetku od TS</t>
  </si>
  <si>
    <r>
      <t xml:space="preserve">Hospodaření města za rok 2010 vykazuje kladný výsledek  5 665 tis. Kč. </t>
    </r>
    <r>
      <rPr>
        <sz val="12"/>
        <rFont val="Arial CE"/>
        <family val="2"/>
      </rPr>
      <t>Dosažené příjmy  po konsolidaci ve výši</t>
    </r>
  </si>
  <si>
    <r>
      <t>Nedaňové příjmy jsou plněny na 166 %,</t>
    </r>
    <r>
      <rPr>
        <sz val="12"/>
        <color indexed="8"/>
        <rFont val="Arial CE"/>
        <family val="2"/>
      </rPr>
      <t xml:space="preserve">  vyšší plnění ovlivnily příjmy, které se nerozpočtují - příjmy z </t>
    </r>
  </si>
  <si>
    <r>
      <t>Kapitálové příjmy splněny na 43 %</t>
    </r>
    <r>
      <rPr>
        <sz val="12"/>
        <color indexed="8"/>
        <rFont val="Arial CE"/>
        <family val="2"/>
      </rPr>
      <t xml:space="preserve"> - představují příjmy z prodeje pozemků a nemovitostí.</t>
    </r>
  </si>
  <si>
    <r>
      <t xml:space="preserve">Dotace - plnění na 100 %. </t>
    </r>
    <r>
      <rPr>
        <sz val="12"/>
        <color indexed="8"/>
        <rFont val="Arial CE"/>
        <family val="2"/>
      </rPr>
      <t xml:space="preserve"> Dotace ze SR na výkon státní správy a na školství  byly plněny poměrnou částkou- poukazovány </t>
    </r>
  </si>
  <si>
    <r>
      <t>Výdaje běžné i kapitálové vykazují čerpání 86 %</t>
    </r>
    <r>
      <rPr>
        <sz val="12"/>
        <color indexed="8"/>
        <rFont val="Arial CE"/>
        <family val="2"/>
      </rPr>
      <t xml:space="preserve"> rozpočtu upraveného.  Vlivem nižších výdajů než předpokládal rozpočet, </t>
    </r>
  </si>
  <si>
    <t>Ostatní služby- pronájem sloupů veř.osv.-Magic</t>
  </si>
  <si>
    <t>Pohřebnictví-příjmy z pronájmů hrob.míst...</t>
  </si>
  <si>
    <t>Prevence vzniku odpadů -za zpětný odběr elektrozařízení</t>
  </si>
  <si>
    <t>Činnost místní správy - pokuty KPP</t>
  </si>
  <si>
    <r>
      <t>Celospolečenské funkce lesů-</t>
    </r>
    <r>
      <rPr>
        <b/>
        <i/>
        <sz val="12"/>
        <rFont val="Arial CE"/>
        <family val="2"/>
      </rPr>
      <t>zvelebování myslivosti</t>
    </r>
  </si>
  <si>
    <r>
      <t>Prevence znečišťování vody</t>
    </r>
    <r>
      <rPr>
        <sz val="12"/>
        <rFont val="Arial CE"/>
        <family val="2"/>
      </rPr>
      <t>-monitor.zneč.povrch vod</t>
    </r>
  </si>
  <si>
    <r>
      <t>Úpravy drobných vodních toků-</t>
    </r>
    <r>
      <rPr>
        <sz val="12"/>
        <rFont val="Arial CE"/>
        <family val="2"/>
      </rPr>
      <t>protipovodňová ochrana VM</t>
    </r>
  </si>
  <si>
    <r>
      <t xml:space="preserve">Vodní díla v zem.krajině - </t>
    </r>
    <r>
      <rPr>
        <i/>
        <sz val="12"/>
        <rFont val="Arial CE"/>
        <family val="2"/>
      </rPr>
      <t>odbahnění rybníčku Hrbov</t>
    </r>
  </si>
  <si>
    <r>
      <t>Gymnázia</t>
    </r>
    <r>
      <rPr>
        <sz val="12"/>
        <rFont val="Arial CE"/>
        <family val="2"/>
      </rPr>
      <t>-</t>
    </r>
    <r>
      <rPr>
        <i/>
        <sz val="12"/>
        <rFont val="Arial CE"/>
        <family val="2"/>
      </rPr>
      <t>dotace na vým.pobyty studentů,stud.ples</t>
    </r>
  </si>
  <si>
    <r>
      <t>Stř.odborné školy-</t>
    </r>
    <r>
      <rPr>
        <i/>
        <sz val="12"/>
        <rFont val="Arial CE"/>
        <family val="2"/>
      </rPr>
      <t>zahr.praxe studentů HŠ Světlá a OA</t>
    </r>
  </si>
  <si>
    <r>
      <t>Soc.pomoc osobám v hm.nouzi-</t>
    </r>
    <r>
      <rPr>
        <i/>
        <sz val="12"/>
        <rFont val="Arial CE"/>
        <family val="2"/>
      </rPr>
      <t>bezúročné půjčky</t>
    </r>
  </si>
  <si>
    <r>
      <t>Denní stacionáře a centra denních služeb</t>
    </r>
    <r>
      <rPr>
        <i/>
        <sz val="12"/>
        <rFont val="Arial CE"/>
        <family val="2"/>
      </rPr>
      <t>-dotace</t>
    </r>
  </si>
  <si>
    <r>
      <t>Obecné příjmy a výdaje z finančních operací</t>
    </r>
    <r>
      <rPr>
        <i/>
        <sz val="12"/>
        <rFont val="Arial CE"/>
        <family val="2"/>
      </rPr>
      <t xml:space="preserve"> - úroky</t>
    </r>
  </si>
  <si>
    <t>příloha č.1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</si>
</sst>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2"/>
      <color indexed="12"/>
      <name val="Arial CE"/>
      <family val="2"/>
    </font>
    <font>
      <i/>
      <sz val="12"/>
      <name val="Arial CE"/>
      <family val="2"/>
    </font>
    <font>
      <i/>
      <sz val="12"/>
      <color indexed="8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b/>
      <u val="single"/>
      <sz val="12"/>
      <name val="Arial CE"/>
      <family val="2"/>
    </font>
    <font>
      <sz val="12"/>
      <color indexed="12"/>
      <name val="Arial CE"/>
      <family val="2"/>
    </font>
    <font>
      <u val="single"/>
      <sz val="12"/>
      <color indexed="8"/>
      <name val="Arial CE"/>
      <family val="2"/>
    </font>
    <font>
      <b/>
      <i/>
      <sz val="12"/>
      <color indexed="12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 CE"/>
      <family val="2"/>
    </font>
    <font>
      <i/>
      <sz val="12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E"/>
      <family val="2"/>
    </font>
    <font>
      <i/>
      <sz val="12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4" fontId="2" fillId="33" borderId="0" xfId="0" applyNumberFormat="1" applyFont="1" applyFill="1" applyBorder="1" applyAlignment="1">
      <alignment horizontal="right"/>
    </xf>
    <xf numFmtId="4" fontId="2" fillId="33" borderId="11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4" fontId="2" fillId="33" borderId="0" xfId="0" applyNumberFormat="1" applyFont="1" applyFill="1" applyAlignment="1">
      <alignment horizontal="right"/>
    </xf>
    <xf numFmtId="0" fontId="1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4" fontId="1" fillId="33" borderId="14" xfId="0" applyNumberFormat="1" applyFont="1" applyFill="1" applyBorder="1" applyAlignment="1">
      <alignment horizontal="right"/>
    </xf>
    <xf numFmtId="4" fontId="1" fillId="33" borderId="15" xfId="0" applyNumberFormat="1" applyFont="1" applyFill="1" applyBorder="1" applyAlignment="1">
      <alignment horizontal="right"/>
    </xf>
    <xf numFmtId="0" fontId="1" fillId="33" borderId="16" xfId="0" applyFont="1" applyFill="1" applyBorder="1" applyAlignment="1">
      <alignment/>
    </xf>
    <xf numFmtId="4" fontId="1" fillId="33" borderId="17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1" fillId="33" borderId="18" xfId="0" applyFont="1" applyFill="1" applyBorder="1" applyAlignment="1">
      <alignment/>
    </xf>
    <xf numFmtId="4" fontId="1" fillId="33" borderId="19" xfId="0" applyNumberFormat="1" applyFont="1" applyFill="1" applyBorder="1" applyAlignment="1">
      <alignment horizontal="right"/>
    </xf>
    <xf numFmtId="4" fontId="1" fillId="33" borderId="20" xfId="0" applyNumberFormat="1" applyFont="1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4" fontId="3" fillId="33" borderId="14" xfId="0" applyNumberFormat="1" applyFont="1" applyFill="1" applyBorder="1" applyAlignment="1">
      <alignment horizontal="right"/>
    </xf>
    <xf numFmtId="4" fontId="3" fillId="33" borderId="15" xfId="0" applyNumberFormat="1" applyFont="1" applyFill="1" applyBorder="1" applyAlignment="1">
      <alignment horizontal="right"/>
    </xf>
    <xf numFmtId="0" fontId="1" fillId="33" borderId="21" xfId="0" applyFont="1" applyFill="1" applyBorder="1" applyAlignment="1">
      <alignment/>
    </xf>
    <xf numFmtId="4" fontId="1" fillId="33" borderId="22" xfId="0" applyNumberFormat="1" applyFont="1" applyFill="1" applyBorder="1" applyAlignment="1">
      <alignment horizontal="right"/>
    </xf>
    <xf numFmtId="4" fontId="1" fillId="33" borderId="23" xfId="0" applyNumberFormat="1" applyFont="1" applyFill="1" applyBorder="1" applyAlignment="1">
      <alignment horizontal="right"/>
    </xf>
    <xf numFmtId="0" fontId="1" fillId="33" borderId="24" xfId="0" applyFont="1" applyFill="1" applyBorder="1" applyAlignment="1">
      <alignment/>
    </xf>
    <xf numFmtId="4" fontId="1" fillId="33" borderId="25" xfId="0" applyNumberFormat="1" applyFont="1" applyFill="1" applyBorder="1" applyAlignment="1">
      <alignment horizontal="right"/>
    </xf>
    <xf numFmtId="4" fontId="1" fillId="33" borderId="26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4" fontId="3" fillId="33" borderId="27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2" fillId="33" borderId="28" xfId="0" applyFont="1" applyFill="1" applyBorder="1" applyAlignment="1">
      <alignment/>
    </xf>
    <xf numFmtId="4" fontId="2" fillId="33" borderId="29" xfId="0" applyNumberFormat="1" applyFont="1" applyFill="1" applyBorder="1" applyAlignment="1">
      <alignment horizontal="right"/>
    </xf>
    <xf numFmtId="4" fontId="2" fillId="33" borderId="30" xfId="0" applyNumberFormat="1" applyFont="1" applyFill="1" applyBorder="1" applyAlignment="1">
      <alignment horizontal="right"/>
    </xf>
    <xf numFmtId="0" fontId="2" fillId="33" borderId="31" xfId="0" applyFont="1" applyFill="1" applyBorder="1" applyAlignment="1">
      <alignment/>
    </xf>
    <xf numFmtId="4" fontId="2" fillId="33" borderId="32" xfId="0" applyNumberFormat="1" applyFont="1" applyFill="1" applyBorder="1" applyAlignment="1">
      <alignment horizontal="right"/>
    </xf>
    <xf numFmtId="4" fontId="2" fillId="33" borderId="33" xfId="0" applyNumberFormat="1" applyFont="1" applyFill="1" applyBorder="1" applyAlignment="1">
      <alignment horizontal="right"/>
    </xf>
    <xf numFmtId="0" fontId="5" fillId="33" borderId="34" xfId="0" applyFont="1" applyFill="1" applyBorder="1" applyAlignment="1">
      <alignment/>
    </xf>
    <xf numFmtId="4" fontId="5" fillId="33" borderId="35" xfId="0" applyNumberFormat="1" applyFont="1" applyFill="1" applyBorder="1" applyAlignment="1">
      <alignment horizontal="right"/>
    </xf>
    <xf numFmtId="4" fontId="5" fillId="33" borderId="36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2" fillId="33" borderId="34" xfId="0" applyFont="1" applyFill="1" applyBorder="1" applyAlignment="1">
      <alignment/>
    </xf>
    <xf numFmtId="4" fontId="2" fillId="33" borderId="35" xfId="0" applyNumberFormat="1" applyFont="1" applyFill="1" applyBorder="1" applyAlignment="1">
      <alignment horizontal="right"/>
    </xf>
    <xf numFmtId="4" fontId="2" fillId="33" borderId="36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4" fontId="3" fillId="33" borderId="19" xfId="0" applyNumberFormat="1" applyFont="1" applyFill="1" applyBorder="1" applyAlignment="1">
      <alignment horizontal="right"/>
    </xf>
    <xf numFmtId="4" fontId="3" fillId="33" borderId="20" xfId="0" applyNumberFormat="1" applyFont="1" applyFill="1" applyBorder="1" applyAlignment="1">
      <alignment horizontal="right"/>
    </xf>
    <xf numFmtId="0" fontId="2" fillId="33" borderId="37" xfId="0" applyFont="1" applyFill="1" applyBorder="1" applyAlignment="1">
      <alignment/>
    </xf>
    <xf numFmtId="4" fontId="2" fillId="33" borderId="38" xfId="0" applyNumberFormat="1" applyFont="1" applyFill="1" applyBorder="1" applyAlignment="1">
      <alignment horizontal="right"/>
    </xf>
    <xf numFmtId="4" fontId="2" fillId="33" borderId="39" xfId="0" applyNumberFormat="1" applyFont="1" applyFill="1" applyBorder="1" applyAlignment="1">
      <alignment horizontal="right"/>
    </xf>
    <xf numFmtId="0" fontId="1" fillId="33" borderId="40" xfId="0" applyFont="1" applyFill="1" applyBorder="1" applyAlignment="1">
      <alignment/>
    </xf>
    <xf numFmtId="4" fontId="1" fillId="33" borderId="38" xfId="0" applyNumberFormat="1" applyFont="1" applyFill="1" applyBorder="1" applyAlignment="1">
      <alignment horizontal="right"/>
    </xf>
    <xf numFmtId="4" fontId="1" fillId="33" borderId="41" xfId="0" applyNumberFormat="1" applyFont="1" applyFill="1" applyBorder="1" applyAlignment="1">
      <alignment horizontal="right"/>
    </xf>
    <xf numFmtId="4" fontId="1" fillId="33" borderId="39" xfId="0" applyNumberFormat="1" applyFont="1" applyFill="1" applyBorder="1" applyAlignment="1">
      <alignment horizontal="right"/>
    </xf>
    <xf numFmtId="0" fontId="1" fillId="33" borderId="42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4" fontId="1" fillId="33" borderId="43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0" fontId="1" fillId="33" borderId="13" xfId="0" applyFont="1" applyFill="1" applyBorder="1" applyAlignment="1">
      <alignment/>
    </xf>
    <xf numFmtId="4" fontId="1" fillId="33" borderId="44" xfId="0" applyNumberFormat="1" applyFont="1" applyFill="1" applyBorder="1" applyAlignment="1">
      <alignment horizontal="right"/>
    </xf>
    <xf numFmtId="4" fontId="2" fillId="33" borderId="30" xfId="47" applyNumberFormat="1" applyFont="1" applyFill="1" applyBorder="1" applyAlignment="1">
      <alignment horizontal="right"/>
    </xf>
    <xf numFmtId="0" fontId="5" fillId="33" borderId="31" xfId="0" applyFont="1" applyFill="1" applyBorder="1" applyAlignment="1">
      <alignment/>
    </xf>
    <xf numFmtId="4" fontId="5" fillId="33" borderId="32" xfId="0" applyNumberFormat="1" applyFont="1" applyFill="1" applyBorder="1" applyAlignment="1">
      <alignment horizontal="right"/>
    </xf>
    <xf numFmtId="4" fontId="2" fillId="33" borderId="45" xfId="0" applyNumberFormat="1" applyFont="1" applyFill="1" applyBorder="1" applyAlignment="1">
      <alignment horizontal="right"/>
    </xf>
    <xf numFmtId="4" fontId="2" fillId="33" borderId="46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/>
    </xf>
    <xf numFmtId="4" fontId="2" fillId="33" borderId="47" xfId="0" applyNumberFormat="1" applyFont="1" applyFill="1" applyBorder="1" applyAlignment="1">
      <alignment horizontal="right"/>
    </xf>
    <xf numFmtId="4" fontId="2" fillId="33" borderId="19" xfId="0" applyNumberFormat="1" applyFont="1" applyFill="1" applyBorder="1" applyAlignment="1">
      <alignment horizontal="right"/>
    </xf>
    <xf numFmtId="4" fontId="2" fillId="33" borderId="48" xfId="0" applyNumberFormat="1" applyFont="1" applyFill="1" applyBorder="1" applyAlignment="1">
      <alignment horizontal="right"/>
    </xf>
    <xf numFmtId="4" fontId="1" fillId="33" borderId="48" xfId="0" applyNumberFormat="1" applyFont="1" applyFill="1" applyBorder="1" applyAlignment="1">
      <alignment horizontal="right"/>
    </xf>
    <xf numFmtId="0" fontId="6" fillId="33" borderId="28" xfId="0" applyFont="1" applyFill="1" applyBorder="1" applyAlignment="1">
      <alignment/>
    </xf>
    <xf numFmtId="4" fontId="6" fillId="33" borderId="29" xfId="0" applyNumberFormat="1" applyFont="1" applyFill="1" applyBorder="1" applyAlignment="1">
      <alignment horizontal="right"/>
    </xf>
    <xf numFmtId="4" fontId="7" fillId="33" borderId="30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6" fillId="33" borderId="34" xfId="0" applyFont="1" applyFill="1" applyBorder="1" applyAlignment="1">
      <alignment/>
    </xf>
    <xf numFmtId="4" fontId="6" fillId="33" borderId="35" xfId="0" applyNumberFormat="1" applyFont="1" applyFill="1" applyBorder="1" applyAlignment="1">
      <alignment horizontal="right"/>
    </xf>
    <xf numFmtId="4" fontId="7" fillId="33" borderId="36" xfId="0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/>
    </xf>
    <xf numFmtId="4" fontId="7" fillId="33" borderId="19" xfId="0" applyNumberFormat="1" applyFont="1" applyFill="1" applyBorder="1" applyAlignment="1">
      <alignment horizontal="right"/>
    </xf>
    <xf numFmtId="4" fontId="7" fillId="33" borderId="20" xfId="0" applyNumberFormat="1" applyFont="1" applyFill="1" applyBorder="1" applyAlignment="1">
      <alignment horizontal="right"/>
    </xf>
    <xf numFmtId="0" fontId="7" fillId="33" borderId="42" xfId="0" applyFont="1" applyFill="1" applyBorder="1" applyAlignment="1">
      <alignment/>
    </xf>
    <xf numFmtId="4" fontId="7" fillId="33" borderId="43" xfId="0" applyNumberFormat="1" applyFont="1" applyFill="1" applyBorder="1" applyAlignment="1">
      <alignment horizontal="right"/>
    </xf>
    <xf numFmtId="4" fontId="7" fillId="33" borderId="49" xfId="0" applyNumberFormat="1" applyFont="1" applyFill="1" applyBorder="1" applyAlignment="1">
      <alignment horizontal="right"/>
    </xf>
    <xf numFmtId="0" fontId="8" fillId="33" borderId="12" xfId="0" applyFont="1" applyFill="1" applyBorder="1" applyAlignment="1">
      <alignment/>
    </xf>
    <xf numFmtId="4" fontId="8" fillId="33" borderId="19" xfId="0" applyNumberFormat="1" applyFont="1" applyFill="1" applyBorder="1" applyAlignment="1">
      <alignment horizontal="right"/>
    </xf>
    <xf numFmtId="4" fontId="8" fillId="33" borderId="20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3" borderId="42" xfId="0" applyFont="1" applyFill="1" applyBorder="1" applyAlignment="1">
      <alignment/>
    </xf>
    <xf numFmtId="4" fontId="8" fillId="33" borderId="43" xfId="0" applyNumberFormat="1" applyFont="1" applyFill="1" applyBorder="1" applyAlignment="1">
      <alignment horizontal="right"/>
    </xf>
    <xf numFmtId="4" fontId="8" fillId="33" borderId="49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4" fontId="8" fillId="33" borderId="0" xfId="0" applyNumberFormat="1" applyFont="1" applyFill="1" applyBorder="1" applyAlignment="1">
      <alignment horizontal="right"/>
    </xf>
    <xf numFmtId="0" fontId="9" fillId="33" borderId="0" xfId="0" applyFont="1" applyFill="1" applyAlignment="1">
      <alignment/>
    </xf>
    <xf numFmtId="4" fontId="10" fillId="33" borderId="0" xfId="0" applyNumberFormat="1" applyFont="1" applyFill="1" applyAlignment="1">
      <alignment horizontal="righ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4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left"/>
    </xf>
    <xf numFmtId="4" fontId="7" fillId="33" borderId="0" xfId="0" applyNumberFormat="1" applyFont="1" applyFill="1" applyAlignment="1">
      <alignment horizontal="left"/>
    </xf>
    <xf numFmtId="4" fontId="3" fillId="33" borderId="50" xfId="0" applyNumberFormat="1" applyFont="1" applyFill="1" applyBorder="1" applyAlignment="1">
      <alignment horizontal="right"/>
    </xf>
    <xf numFmtId="4" fontId="3" fillId="33" borderId="48" xfId="0" applyNumberFormat="1" applyFont="1" applyFill="1" applyBorder="1" applyAlignment="1">
      <alignment horizontal="right"/>
    </xf>
    <xf numFmtId="4" fontId="2" fillId="33" borderId="51" xfId="0" applyNumberFormat="1" applyFont="1" applyFill="1" applyBorder="1" applyAlignment="1">
      <alignment horizontal="right"/>
    </xf>
    <xf numFmtId="4" fontId="2" fillId="33" borderId="52" xfId="0" applyNumberFormat="1" applyFont="1" applyFill="1" applyBorder="1" applyAlignment="1">
      <alignment horizontal="right"/>
    </xf>
    <xf numFmtId="4" fontId="2" fillId="33" borderId="32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0" fontId="50" fillId="33" borderId="0" xfId="0" applyFont="1" applyFill="1" applyAlignment="1">
      <alignment horizontal="right"/>
    </xf>
    <xf numFmtId="0" fontId="2" fillId="33" borderId="42" xfId="0" applyFont="1" applyFill="1" applyBorder="1" applyAlignment="1">
      <alignment/>
    </xf>
    <xf numFmtId="4" fontId="2" fillId="33" borderId="43" xfId="0" applyNumberFormat="1" applyFont="1" applyFill="1" applyBorder="1" applyAlignment="1">
      <alignment horizontal="right"/>
    </xf>
    <xf numFmtId="4" fontId="2" fillId="33" borderId="49" xfId="0" applyNumberFormat="1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0" fontId="12" fillId="33" borderId="0" xfId="0" applyFont="1" applyFill="1" applyAlignment="1">
      <alignment horizontal="right"/>
    </xf>
    <xf numFmtId="0" fontId="12" fillId="33" borderId="0" xfId="0" applyFont="1" applyFill="1" applyAlignment="1">
      <alignment/>
    </xf>
    <xf numFmtId="0" fontId="12" fillId="33" borderId="16" xfId="0" applyFont="1" applyFill="1" applyBorder="1" applyAlignment="1">
      <alignment/>
    </xf>
    <xf numFmtId="4" fontId="12" fillId="33" borderId="44" xfId="0" applyNumberFormat="1" applyFont="1" applyFill="1" applyBorder="1" applyAlignment="1">
      <alignment horizontal="right"/>
    </xf>
    <xf numFmtId="4" fontId="12" fillId="33" borderId="17" xfId="0" applyNumberFormat="1" applyFont="1" applyFill="1" applyBorder="1" applyAlignment="1">
      <alignment horizontal="right"/>
    </xf>
    <xf numFmtId="0" fontId="2" fillId="33" borderId="53" xfId="0" applyFont="1" applyFill="1" applyBorder="1" applyAlignment="1">
      <alignment/>
    </xf>
    <xf numFmtId="4" fontId="2" fillId="33" borderId="22" xfId="0" applyNumberFormat="1" applyFont="1" applyFill="1" applyBorder="1" applyAlignment="1">
      <alignment horizontal="right"/>
    </xf>
    <xf numFmtId="4" fontId="2" fillId="33" borderId="54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4" fontId="4" fillId="33" borderId="44" xfId="0" applyNumberFormat="1" applyFont="1" applyFill="1" applyBorder="1" applyAlignment="1">
      <alignment horizontal="right"/>
    </xf>
    <xf numFmtId="4" fontId="4" fillId="33" borderId="17" xfId="0" applyNumberFormat="1" applyFont="1" applyFill="1" applyBorder="1" applyAlignment="1">
      <alignment horizontal="right"/>
    </xf>
    <xf numFmtId="4" fontId="1" fillId="33" borderId="0" xfId="0" applyNumberFormat="1" applyFont="1" applyFill="1" applyAlignment="1">
      <alignment horizontal="right"/>
    </xf>
    <xf numFmtId="0" fontId="1" fillId="33" borderId="28" xfId="0" applyFont="1" applyFill="1" applyBorder="1" applyAlignment="1">
      <alignment/>
    </xf>
    <xf numFmtId="4" fontId="1" fillId="33" borderId="29" xfId="0" applyNumberFormat="1" applyFont="1" applyFill="1" applyBorder="1" applyAlignment="1">
      <alignment horizontal="right"/>
    </xf>
    <xf numFmtId="4" fontId="1" fillId="33" borderId="30" xfId="0" applyNumberFormat="1" applyFont="1" applyFill="1" applyBorder="1" applyAlignment="1">
      <alignment horizontal="right"/>
    </xf>
    <xf numFmtId="4" fontId="5" fillId="33" borderId="0" xfId="0" applyNumberFormat="1" applyFont="1" applyFill="1" applyAlignment="1">
      <alignment horizontal="right"/>
    </xf>
    <xf numFmtId="0" fontId="5" fillId="33" borderId="28" xfId="0" applyFont="1" applyFill="1" applyBorder="1" applyAlignment="1">
      <alignment/>
    </xf>
    <xf numFmtId="4" fontId="5" fillId="33" borderId="29" xfId="0" applyNumberFormat="1" applyFont="1" applyFill="1" applyBorder="1" applyAlignment="1">
      <alignment horizontal="right"/>
    </xf>
    <xf numFmtId="4" fontId="5" fillId="33" borderId="33" xfId="0" applyNumberFormat="1" applyFont="1" applyFill="1" applyBorder="1" applyAlignment="1">
      <alignment horizontal="right"/>
    </xf>
    <xf numFmtId="0" fontId="5" fillId="33" borderId="13" xfId="0" applyFont="1" applyFill="1" applyBorder="1" applyAlignment="1">
      <alignment/>
    </xf>
    <xf numFmtId="4" fontId="5" fillId="33" borderId="14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0" fontId="1" fillId="33" borderId="31" xfId="0" applyFont="1" applyFill="1" applyBorder="1" applyAlignment="1">
      <alignment/>
    </xf>
    <xf numFmtId="4" fontId="1" fillId="33" borderId="32" xfId="0" applyNumberFormat="1" applyFont="1" applyFill="1" applyBorder="1" applyAlignment="1">
      <alignment horizontal="right"/>
    </xf>
    <xf numFmtId="4" fontId="1" fillId="33" borderId="33" xfId="0" applyNumberFormat="1" applyFont="1" applyFill="1" applyBorder="1" applyAlignment="1">
      <alignment horizontal="right"/>
    </xf>
    <xf numFmtId="0" fontId="5" fillId="33" borderId="24" xfId="0" applyFont="1" applyFill="1" applyBorder="1" applyAlignment="1">
      <alignment/>
    </xf>
    <xf numFmtId="4" fontId="5" fillId="33" borderId="25" xfId="0" applyNumberFormat="1" applyFont="1" applyFill="1" applyBorder="1" applyAlignment="1">
      <alignment horizontal="right"/>
    </xf>
    <xf numFmtId="4" fontId="2" fillId="33" borderId="26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51" fillId="33" borderId="0" xfId="0" applyFont="1" applyFill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15" xfId="0" applyNumberFormat="1" applyFont="1" applyFill="1" applyBorder="1" applyAlignment="1">
      <alignment horizontal="right"/>
    </xf>
    <xf numFmtId="4" fontId="3" fillId="33" borderId="30" xfId="0" applyNumberFormat="1" applyFont="1" applyFill="1" applyBorder="1" applyAlignment="1">
      <alignment horizontal="right"/>
    </xf>
    <xf numFmtId="0" fontId="5" fillId="33" borderId="42" xfId="0" applyFont="1" applyFill="1" applyBorder="1" applyAlignment="1">
      <alignment/>
    </xf>
    <xf numFmtId="4" fontId="5" fillId="33" borderId="43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0" fontId="5" fillId="33" borderId="55" xfId="0" applyFont="1" applyFill="1" applyBorder="1" applyAlignment="1">
      <alignment/>
    </xf>
    <xf numFmtId="4" fontId="5" fillId="33" borderId="56" xfId="0" applyNumberFormat="1" applyFont="1" applyFill="1" applyBorder="1" applyAlignment="1">
      <alignment horizontal="right"/>
    </xf>
    <xf numFmtId="4" fontId="5" fillId="33" borderId="57" xfId="0" applyNumberFormat="1" applyFont="1" applyFill="1" applyBorder="1" applyAlignment="1">
      <alignment horizontal="right"/>
    </xf>
    <xf numFmtId="0" fontId="3" fillId="33" borderId="28" xfId="0" applyFont="1" applyFill="1" applyBorder="1" applyAlignment="1">
      <alignment/>
    </xf>
    <xf numFmtId="4" fontId="3" fillId="33" borderId="58" xfId="0" applyNumberFormat="1" applyFont="1" applyFill="1" applyBorder="1" applyAlignment="1">
      <alignment horizontal="right"/>
    </xf>
    <xf numFmtId="4" fontId="2" fillId="33" borderId="41" xfId="0" applyNumberFormat="1" applyFont="1" applyFill="1" applyBorder="1" applyAlignment="1">
      <alignment horizontal="right"/>
    </xf>
    <xf numFmtId="0" fontId="1" fillId="33" borderId="53" xfId="0" applyFont="1" applyFill="1" applyBorder="1" applyAlignment="1">
      <alignment/>
    </xf>
    <xf numFmtId="4" fontId="1" fillId="33" borderId="54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4" fontId="4" fillId="33" borderId="0" xfId="0" applyNumberFormat="1" applyFont="1" applyFill="1" applyBorder="1" applyAlignment="1">
      <alignment horizontal="right"/>
    </xf>
    <xf numFmtId="4" fontId="4" fillId="33" borderId="11" xfId="0" applyNumberFormat="1" applyFont="1" applyFill="1" applyBorder="1" applyAlignment="1">
      <alignment horizontal="right"/>
    </xf>
    <xf numFmtId="0" fontId="3" fillId="33" borderId="59" xfId="0" applyFont="1" applyFill="1" applyBorder="1" applyAlignment="1">
      <alignment/>
    </xf>
    <xf numFmtId="4" fontId="1" fillId="33" borderId="60" xfId="0" applyNumberFormat="1" applyFont="1" applyFill="1" applyBorder="1" applyAlignment="1">
      <alignment horizontal="right"/>
    </xf>
    <xf numFmtId="4" fontId="1" fillId="33" borderId="61" xfId="0" applyNumberFormat="1" applyFont="1" applyFill="1" applyBorder="1" applyAlignment="1">
      <alignment horizontal="right"/>
    </xf>
    <xf numFmtId="0" fontId="1" fillId="33" borderId="62" xfId="0" applyFont="1" applyFill="1" applyBorder="1" applyAlignment="1">
      <alignment/>
    </xf>
    <xf numFmtId="4" fontId="1" fillId="33" borderId="63" xfId="0" applyNumberFormat="1" applyFont="1" applyFill="1" applyBorder="1" applyAlignment="1">
      <alignment horizontal="right"/>
    </xf>
    <xf numFmtId="4" fontId="1" fillId="33" borderId="64" xfId="0" applyNumberFormat="1" applyFont="1" applyFill="1" applyBorder="1" applyAlignment="1">
      <alignment horizontal="right"/>
    </xf>
    <xf numFmtId="4" fontId="5" fillId="33" borderId="30" xfId="0" applyNumberFormat="1" applyFont="1" applyFill="1" applyBorder="1" applyAlignment="1">
      <alignment horizontal="right"/>
    </xf>
    <xf numFmtId="0" fontId="5" fillId="33" borderId="21" xfId="0" applyFont="1" applyFill="1" applyBorder="1" applyAlignment="1">
      <alignment/>
    </xf>
    <xf numFmtId="4" fontId="5" fillId="33" borderId="22" xfId="0" applyNumberFormat="1" applyFont="1" applyFill="1" applyBorder="1" applyAlignment="1">
      <alignment horizontal="right"/>
    </xf>
    <xf numFmtId="4" fontId="3" fillId="33" borderId="0" xfId="0" applyNumberFormat="1" applyFont="1" applyFill="1" applyAlignment="1">
      <alignment horizontal="right"/>
    </xf>
    <xf numFmtId="0" fontId="3" fillId="33" borderId="21" xfId="0" applyFont="1" applyFill="1" applyBorder="1" applyAlignment="1">
      <alignment/>
    </xf>
    <xf numFmtId="4" fontId="3" fillId="33" borderId="22" xfId="0" applyNumberFormat="1" applyFont="1" applyFill="1" applyBorder="1" applyAlignment="1">
      <alignment horizontal="right"/>
    </xf>
    <xf numFmtId="4" fontId="3" fillId="33" borderId="23" xfId="0" applyNumberFormat="1" applyFont="1" applyFill="1" applyBorder="1" applyAlignment="1">
      <alignment horizontal="right"/>
    </xf>
    <xf numFmtId="0" fontId="3" fillId="33" borderId="31" xfId="0" applyFont="1" applyFill="1" applyBorder="1" applyAlignment="1">
      <alignment/>
    </xf>
    <xf numFmtId="4" fontId="3" fillId="33" borderId="32" xfId="0" applyNumberFormat="1" applyFont="1" applyFill="1" applyBorder="1" applyAlignment="1">
      <alignment horizontal="right"/>
    </xf>
    <xf numFmtId="4" fontId="3" fillId="33" borderId="33" xfId="0" applyNumberFormat="1" applyFont="1" applyFill="1" applyBorder="1" applyAlignment="1">
      <alignment horizontal="right"/>
    </xf>
    <xf numFmtId="4" fontId="1" fillId="33" borderId="0" xfId="0" applyNumberFormat="1" applyFont="1" applyFill="1" applyAlignment="1">
      <alignment/>
    </xf>
    <xf numFmtId="4" fontId="51" fillId="33" borderId="0" xfId="0" applyNumberFormat="1" applyFont="1" applyFill="1" applyAlignment="1">
      <alignment horizontal="right"/>
    </xf>
    <xf numFmtId="4" fontId="3" fillId="34" borderId="0" xfId="0" applyNumberFormat="1" applyFont="1" applyFill="1" applyAlignment="1">
      <alignment horizontal="right"/>
    </xf>
    <xf numFmtId="0" fontId="3" fillId="34" borderId="0" xfId="0" applyFont="1" applyFill="1" applyAlignment="1">
      <alignment horizontal="right"/>
    </xf>
    <xf numFmtId="0" fontId="3" fillId="33" borderId="24" xfId="0" applyFont="1" applyFill="1" applyBorder="1" applyAlignment="1">
      <alignment/>
    </xf>
    <xf numFmtId="4" fontId="3" fillId="33" borderId="25" xfId="0" applyNumberFormat="1" applyFont="1" applyFill="1" applyBorder="1" applyAlignment="1">
      <alignment horizontal="right"/>
    </xf>
    <xf numFmtId="4" fontId="3" fillId="33" borderId="26" xfId="0" applyNumberFormat="1" applyFont="1" applyFill="1" applyBorder="1" applyAlignment="1">
      <alignment horizontal="right"/>
    </xf>
    <xf numFmtId="0" fontId="12" fillId="34" borderId="0" xfId="0" applyFont="1" applyFill="1" applyAlignment="1">
      <alignment horizontal="right"/>
    </xf>
    <xf numFmtId="0" fontId="4" fillId="34" borderId="0" xfId="0" applyFont="1" applyFill="1" applyAlignment="1">
      <alignment horizontal="right"/>
    </xf>
    <xf numFmtId="0" fontId="12" fillId="33" borderId="10" xfId="0" applyFont="1" applyFill="1" applyBorder="1" applyAlignment="1">
      <alignment/>
    </xf>
    <xf numFmtId="4" fontId="12" fillId="33" borderId="0" xfId="0" applyNumberFormat="1" applyFont="1" applyFill="1" applyBorder="1" applyAlignment="1">
      <alignment horizontal="right"/>
    </xf>
    <xf numFmtId="4" fontId="12" fillId="33" borderId="11" xfId="0" applyNumberFormat="1" applyFont="1" applyFill="1" applyBorder="1" applyAlignment="1">
      <alignment horizontal="right"/>
    </xf>
    <xf numFmtId="0" fontId="2" fillId="33" borderId="24" xfId="0" applyFont="1" applyFill="1" applyBorder="1" applyAlignment="1">
      <alignment/>
    </xf>
    <xf numFmtId="4" fontId="2" fillId="33" borderId="25" xfId="0" applyNumberFormat="1" applyFont="1" applyFill="1" applyBorder="1" applyAlignment="1">
      <alignment horizontal="right"/>
    </xf>
    <xf numFmtId="0" fontId="5" fillId="33" borderId="16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65" xfId="0" applyFont="1" applyFill="1" applyBorder="1" applyAlignment="1">
      <alignment/>
    </xf>
    <xf numFmtId="0" fontId="2" fillId="33" borderId="66" xfId="0" applyFont="1" applyFill="1" applyBorder="1" applyAlignment="1">
      <alignment/>
    </xf>
    <xf numFmtId="4" fontId="50" fillId="33" borderId="0" xfId="0" applyNumberFormat="1" applyFont="1" applyFill="1" applyAlignment="1">
      <alignment horizontal="left"/>
    </xf>
    <xf numFmtId="0" fontId="2" fillId="33" borderId="67" xfId="0" applyFont="1" applyFill="1" applyBorder="1" applyAlignment="1">
      <alignment/>
    </xf>
    <xf numFmtId="0" fontId="2" fillId="33" borderId="68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/>
    </xf>
    <xf numFmtId="4" fontId="3" fillId="33" borderId="0" xfId="0" applyNumberFormat="1" applyFont="1" applyFill="1" applyBorder="1" applyAlignment="1">
      <alignment horizontal="right"/>
    </xf>
    <xf numFmtId="4" fontId="5" fillId="33" borderId="16" xfId="0" applyNumberFormat="1" applyFont="1" applyFill="1" applyBorder="1" applyAlignment="1">
      <alignment/>
    </xf>
    <xf numFmtId="4" fontId="5" fillId="33" borderId="25" xfId="0" applyNumberFormat="1" applyFont="1" applyFill="1" applyBorder="1" applyAlignment="1">
      <alignment/>
    </xf>
    <xf numFmtId="4" fontId="5" fillId="33" borderId="44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4" fontId="2" fillId="33" borderId="44" xfId="0" applyNumberFormat="1" applyFont="1" applyFill="1" applyBorder="1" applyAlignment="1">
      <alignment horizontal="right"/>
    </xf>
    <xf numFmtId="4" fontId="2" fillId="33" borderId="17" xfId="0" applyNumberFormat="1" applyFont="1" applyFill="1" applyBorder="1" applyAlignment="1">
      <alignment horizontal="right"/>
    </xf>
    <xf numFmtId="4" fontId="1" fillId="33" borderId="18" xfId="0" applyNumberFormat="1" applyFont="1" applyFill="1" applyBorder="1" applyAlignment="1">
      <alignment horizontal="right"/>
    </xf>
    <xf numFmtId="4" fontId="2" fillId="33" borderId="50" xfId="0" applyNumberFormat="1" applyFont="1" applyFill="1" applyBorder="1" applyAlignment="1">
      <alignment horizontal="right"/>
    </xf>
    <xf numFmtId="0" fontId="5" fillId="33" borderId="53" xfId="0" applyFont="1" applyFill="1" applyBorder="1" applyAlignment="1">
      <alignment/>
    </xf>
    <xf numFmtId="0" fontId="5" fillId="33" borderId="67" xfId="0" applyFont="1" applyFill="1" applyBorder="1" applyAlignment="1">
      <alignment/>
    </xf>
    <xf numFmtId="0" fontId="5" fillId="33" borderId="65" xfId="0" applyFont="1" applyFill="1" applyBorder="1" applyAlignment="1">
      <alignment/>
    </xf>
    <xf numFmtId="0" fontId="5" fillId="33" borderId="66" xfId="0" applyFont="1" applyFill="1" applyBorder="1" applyAlignment="1">
      <alignment/>
    </xf>
    <xf numFmtId="4" fontId="1" fillId="33" borderId="18" xfId="0" applyNumberFormat="1" applyFont="1" applyFill="1" applyBorder="1" applyAlignment="1">
      <alignment horizontal="right"/>
    </xf>
    <xf numFmtId="4" fontId="1" fillId="33" borderId="50" xfId="0" applyNumberFormat="1" applyFont="1" applyFill="1" applyBorder="1" applyAlignment="1">
      <alignment horizontal="right"/>
    </xf>
    <xf numFmtId="4" fontId="1" fillId="33" borderId="48" xfId="0" applyNumberFormat="1" applyFont="1" applyFill="1" applyBorder="1" applyAlignment="1">
      <alignment horizontal="right"/>
    </xf>
    <xf numFmtId="4" fontId="2" fillId="33" borderId="67" xfId="0" applyNumberFormat="1" applyFont="1" applyFill="1" applyBorder="1" applyAlignment="1">
      <alignment horizontal="right"/>
    </xf>
    <xf numFmtId="4" fontId="2" fillId="33" borderId="69" xfId="0" applyNumberFormat="1" applyFont="1" applyFill="1" applyBorder="1" applyAlignment="1">
      <alignment horizontal="right"/>
    </xf>
    <xf numFmtId="4" fontId="2" fillId="33" borderId="70" xfId="0" applyNumberFormat="1" applyFont="1" applyFill="1" applyBorder="1" applyAlignment="1">
      <alignment horizontal="right"/>
    </xf>
    <xf numFmtId="4" fontId="2" fillId="33" borderId="65" xfId="0" applyNumberFormat="1" applyFont="1" applyFill="1" applyBorder="1" applyAlignment="1">
      <alignment horizontal="right"/>
    </xf>
    <xf numFmtId="4" fontId="2" fillId="33" borderId="71" xfId="0" applyNumberFormat="1" applyFont="1" applyFill="1" applyBorder="1" applyAlignment="1">
      <alignment horizontal="right"/>
    </xf>
    <xf numFmtId="4" fontId="2" fillId="33" borderId="45" xfId="0" applyNumberFormat="1" applyFont="1" applyFill="1" applyBorder="1" applyAlignment="1">
      <alignment horizontal="right"/>
    </xf>
    <xf numFmtId="4" fontId="2" fillId="33" borderId="68" xfId="0" applyNumberFormat="1" applyFont="1" applyFill="1" applyBorder="1" applyAlignment="1">
      <alignment horizontal="right"/>
    </xf>
    <xf numFmtId="4" fontId="2" fillId="33" borderId="72" xfId="0" applyNumberFormat="1" applyFont="1" applyFill="1" applyBorder="1" applyAlignment="1">
      <alignment horizontal="right"/>
    </xf>
    <xf numFmtId="4" fontId="2" fillId="33" borderId="73" xfId="0" applyNumberFormat="1" applyFont="1" applyFill="1" applyBorder="1" applyAlignment="1">
      <alignment horizontal="right"/>
    </xf>
    <xf numFmtId="4" fontId="2" fillId="33" borderId="53" xfId="0" applyNumberFormat="1" applyFont="1" applyFill="1" applyBorder="1" applyAlignment="1">
      <alignment horizontal="right"/>
    </xf>
    <xf numFmtId="4" fontId="2" fillId="33" borderId="74" xfId="0" applyNumberFormat="1" applyFont="1" applyFill="1" applyBorder="1" applyAlignment="1">
      <alignment horizontal="right"/>
    </xf>
    <xf numFmtId="4" fontId="2" fillId="33" borderId="54" xfId="0" applyNumberFormat="1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right"/>
    </xf>
    <xf numFmtId="4" fontId="2" fillId="33" borderId="44" xfId="0" applyNumberFormat="1" applyFont="1" applyFill="1" applyBorder="1" applyAlignment="1">
      <alignment horizontal="right"/>
    </xf>
    <xf numFmtId="4" fontId="2" fillId="33" borderId="17" xfId="0" applyNumberFormat="1" applyFont="1" applyFill="1" applyBorder="1" applyAlignment="1">
      <alignment horizontal="right"/>
    </xf>
    <xf numFmtId="4" fontId="1" fillId="33" borderId="16" xfId="0" applyNumberFormat="1" applyFont="1" applyFill="1" applyBorder="1" applyAlignment="1">
      <alignment horizontal="right"/>
    </xf>
    <xf numFmtId="4" fontId="1" fillId="33" borderId="44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4" fontId="2" fillId="33" borderId="66" xfId="0" applyNumberFormat="1" applyFont="1" applyFill="1" applyBorder="1" applyAlignment="1">
      <alignment horizontal="right"/>
    </xf>
    <xf numFmtId="4" fontId="2" fillId="33" borderId="75" xfId="0" applyNumberFormat="1" applyFont="1" applyFill="1" applyBorder="1" applyAlignment="1">
      <alignment horizontal="right"/>
    </xf>
    <xf numFmtId="4" fontId="2" fillId="33" borderId="76" xfId="0" applyNumberFormat="1" applyFont="1" applyFill="1" applyBorder="1" applyAlignment="1">
      <alignment horizontal="right"/>
    </xf>
    <xf numFmtId="4" fontId="2" fillId="33" borderId="18" xfId="0" applyNumberFormat="1" applyFont="1" applyFill="1" applyBorder="1" applyAlignment="1">
      <alignment horizontal="right"/>
    </xf>
    <xf numFmtId="4" fontId="2" fillId="33" borderId="50" xfId="0" applyNumberFormat="1" applyFont="1" applyFill="1" applyBorder="1" applyAlignment="1">
      <alignment horizontal="right"/>
    </xf>
    <xf numFmtId="4" fontId="2" fillId="33" borderId="48" xfId="0" applyNumberFormat="1" applyFont="1" applyFill="1" applyBorder="1" applyAlignment="1">
      <alignment horizontal="right"/>
    </xf>
    <xf numFmtId="4" fontId="5" fillId="33" borderId="32" xfId="0" applyNumberFormat="1" applyFont="1" applyFill="1" applyBorder="1" applyAlignment="1">
      <alignment horizontal="right"/>
    </xf>
    <xf numFmtId="4" fontId="5" fillId="33" borderId="18" xfId="0" applyNumberFormat="1" applyFont="1" applyFill="1" applyBorder="1" applyAlignment="1">
      <alignment horizontal="right"/>
    </xf>
    <xf numFmtId="4" fontId="5" fillId="33" borderId="50" xfId="0" applyNumberFormat="1" applyFont="1" applyFill="1" applyBorder="1" applyAlignment="1">
      <alignment horizontal="right"/>
    </xf>
    <xf numFmtId="4" fontId="5" fillId="33" borderId="48" xfId="0" applyNumberFormat="1" applyFont="1" applyFill="1" applyBorder="1" applyAlignment="1">
      <alignment horizontal="right"/>
    </xf>
    <xf numFmtId="4" fontId="5" fillId="33" borderId="77" xfId="0" applyNumberFormat="1" applyFont="1" applyFill="1" applyBorder="1" applyAlignment="1">
      <alignment horizontal="right"/>
    </xf>
    <xf numFmtId="4" fontId="5" fillId="33" borderId="71" xfId="0" applyNumberFormat="1" applyFont="1" applyFill="1" applyBorder="1" applyAlignment="1">
      <alignment horizontal="right"/>
    </xf>
    <xf numFmtId="4" fontId="5" fillId="33" borderId="51" xfId="0" applyNumberFormat="1" applyFont="1" applyFill="1" applyBorder="1" applyAlignment="1">
      <alignment horizontal="right"/>
    </xf>
    <xf numFmtId="4" fontId="5" fillId="33" borderId="78" xfId="0" applyNumberFormat="1" applyFont="1" applyFill="1" applyBorder="1" applyAlignment="1">
      <alignment horizontal="right"/>
    </xf>
    <xf numFmtId="4" fontId="5" fillId="33" borderId="75" xfId="0" applyNumberFormat="1" applyFont="1" applyFill="1" applyBorder="1" applyAlignment="1">
      <alignment horizontal="right"/>
    </xf>
    <xf numFmtId="4" fontId="5" fillId="33" borderId="79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4"/>
  <sheetViews>
    <sheetView tabSelected="1" view="pageBreakPreview" zoomScaleSheetLayoutView="100" zoomScalePageLayoutView="0" workbookViewId="0" topLeftCell="A1">
      <selection activeCell="F798" sqref="F798"/>
    </sheetView>
  </sheetViews>
  <sheetFormatPr defaultColWidth="45.875" defaultRowHeight="15.75" customHeight="1"/>
  <cols>
    <col min="1" max="1" width="62.75390625" style="1" customWidth="1"/>
    <col min="2" max="2" width="15.75390625" style="6" bestFit="1" customWidth="1"/>
    <col min="3" max="3" width="14.25390625" style="6" bestFit="1" customWidth="1"/>
    <col min="4" max="4" width="19.00390625" style="6" bestFit="1" customWidth="1"/>
    <col min="5" max="5" width="11.375" style="6" bestFit="1" customWidth="1"/>
    <col min="6" max="6" width="14.75390625" style="14" bestFit="1" customWidth="1"/>
    <col min="7" max="7" width="13.875" style="14" bestFit="1" customWidth="1"/>
    <col min="8" max="8" width="18.25390625" style="14" bestFit="1" customWidth="1"/>
    <col min="9" max="9" width="23.375" style="1" customWidth="1"/>
    <col min="10" max="16384" width="45.875" style="1" customWidth="1"/>
  </cols>
  <sheetData>
    <row r="1" spans="1:5" ht="27" customHeight="1" thickBot="1">
      <c r="A1" s="207" t="s">
        <v>486</v>
      </c>
      <c r="B1" s="3"/>
      <c r="C1" s="3"/>
      <c r="D1" s="3"/>
      <c r="E1" s="3" t="s">
        <v>757</v>
      </c>
    </row>
    <row r="2" spans="1:5" ht="15.75" customHeight="1">
      <c r="A2" s="49"/>
      <c r="B2" s="50"/>
      <c r="C2" s="50"/>
      <c r="D2" s="50"/>
      <c r="E2" s="51"/>
    </row>
    <row r="3" spans="1:5" ht="15.75" customHeight="1" thickBot="1">
      <c r="A3" s="11" t="s">
        <v>0</v>
      </c>
      <c r="B3" s="208"/>
      <c r="C3" s="208"/>
      <c r="D3" s="208"/>
      <c r="E3" s="209"/>
    </row>
    <row r="4" spans="1:8" s="5" customFormat="1" ht="15.75" customHeight="1">
      <c r="A4" s="52" t="s">
        <v>1</v>
      </c>
      <c r="B4" s="53" t="s">
        <v>2</v>
      </c>
      <c r="C4" s="54" t="s">
        <v>2</v>
      </c>
      <c r="D4" s="54" t="s">
        <v>5</v>
      </c>
      <c r="E4" s="55" t="s">
        <v>7</v>
      </c>
      <c r="F4" s="19"/>
      <c r="G4" s="19"/>
      <c r="H4" s="19"/>
    </row>
    <row r="5" spans="1:8" s="5" customFormat="1" ht="15.75" customHeight="1">
      <c r="A5" s="56"/>
      <c r="B5" s="57" t="s">
        <v>98</v>
      </c>
      <c r="C5" s="58" t="s">
        <v>3</v>
      </c>
      <c r="D5" s="58" t="s">
        <v>487</v>
      </c>
      <c r="E5" s="59" t="s">
        <v>8</v>
      </c>
      <c r="F5" s="19"/>
      <c r="G5" s="19"/>
      <c r="H5" s="19"/>
    </row>
    <row r="6" spans="1:8" s="5" customFormat="1" ht="15.75" customHeight="1" thickBot="1">
      <c r="A6" s="60"/>
      <c r="B6" s="61" t="s">
        <v>4</v>
      </c>
      <c r="C6" s="9" t="s">
        <v>4</v>
      </c>
      <c r="D6" s="9" t="s">
        <v>6</v>
      </c>
      <c r="E6" s="12"/>
      <c r="F6" s="14"/>
      <c r="G6" s="19"/>
      <c r="H6" s="19"/>
    </row>
    <row r="7" spans="1:5" ht="15.75" customHeight="1">
      <c r="A7" s="32" t="s">
        <v>9</v>
      </c>
      <c r="B7" s="33">
        <v>112320</v>
      </c>
      <c r="C7" s="33">
        <v>117836.1</v>
      </c>
      <c r="D7" s="33">
        <v>123353369.94</v>
      </c>
      <c r="E7" s="62">
        <f>SUM(D7/C7/10)</f>
        <v>104.6821559267491</v>
      </c>
    </row>
    <row r="8" spans="1:5" ht="15.75" customHeight="1">
      <c r="A8" s="35" t="s">
        <v>10</v>
      </c>
      <c r="B8" s="36">
        <v>6664</v>
      </c>
      <c r="C8" s="36">
        <v>7175</v>
      </c>
      <c r="D8" s="36">
        <v>11923348.47</v>
      </c>
      <c r="E8" s="37">
        <f>SUM(D8/C8/10)</f>
        <v>166.17907275261325</v>
      </c>
    </row>
    <row r="9" spans="1:5" ht="15.75" customHeight="1">
      <c r="A9" s="35" t="s">
        <v>11</v>
      </c>
      <c r="B9" s="36">
        <v>8350</v>
      </c>
      <c r="C9" s="36">
        <v>8350</v>
      </c>
      <c r="D9" s="36">
        <v>3578840</v>
      </c>
      <c r="E9" s="37">
        <f>SUM(D9/C9/10)</f>
        <v>42.86035928143713</v>
      </c>
    </row>
    <row r="10" spans="1:6" ht="15.75" customHeight="1">
      <c r="A10" s="63" t="s">
        <v>12</v>
      </c>
      <c r="B10" s="36">
        <v>32977.6</v>
      </c>
      <c r="C10" s="36">
        <v>160882.5</v>
      </c>
      <c r="D10" s="64">
        <v>616487040.23</v>
      </c>
      <c r="E10" s="65"/>
      <c r="F10" s="6"/>
    </row>
    <row r="11" spans="1:5" ht="15.75" customHeight="1" thickBot="1">
      <c r="A11" s="38" t="s">
        <v>96</v>
      </c>
      <c r="B11" s="66">
        <v>0</v>
      </c>
      <c r="C11" s="44">
        <v>0</v>
      </c>
      <c r="D11" s="39">
        <v>-454836706.18</v>
      </c>
      <c r="E11" s="45"/>
    </row>
    <row r="12" spans="1:5" ht="15.75" customHeight="1" thickBot="1">
      <c r="A12" s="67" t="s">
        <v>13</v>
      </c>
      <c r="B12" s="68">
        <f>SUM(B10-B11)</f>
        <v>32977.6</v>
      </c>
      <c r="C12" s="69">
        <f>SUM(C10:C11)</f>
        <v>160882.5</v>
      </c>
      <c r="D12" s="69">
        <f>SUM(D10:D11)</f>
        <v>161650334.05</v>
      </c>
      <c r="E12" s="70">
        <f>SUM(D12/C12/10)</f>
        <v>100.47726387270214</v>
      </c>
    </row>
    <row r="13" spans="1:8" s="5" customFormat="1" ht="15.75" customHeight="1" thickBot="1">
      <c r="A13" s="16" t="s">
        <v>14</v>
      </c>
      <c r="B13" s="17">
        <f>SUM(B7,B8,B9,B12)</f>
        <v>160311.6</v>
      </c>
      <c r="C13" s="17">
        <f>SUM(C7,C8,C9,C12)</f>
        <v>294243.6</v>
      </c>
      <c r="D13" s="17">
        <f>SUM(D7+D8+D9+D12)</f>
        <v>300505892.46000004</v>
      </c>
      <c r="E13" s="71">
        <f>SUM(D13/C13/10)</f>
        <v>102.12826802690019</v>
      </c>
      <c r="F13" s="14"/>
      <c r="G13" s="19"/>
      <c r="H13" s="19"/>
    </row>
    <row r="14" spans="1:8" s="76" customFormat="1" ht="15.75" customHeight="1">
      <c r="A14" s="72" t="s">
        <v>15</v>
      </c>
      <c r="B14" s="73">
        <v>139165.6</v>
      </c>
      <c r="C14" s="73">
        <v>278156.5</v>
      </c>
      <c r="D14" s="73">
        <v>703872420.54</v>
      </c>
      <c r="E14" s="74"/>
      <c r="F14" s="75"/>
      <c r="G14" s="75"/>
      <c r="H14" s="75"/>
    </row>
    <row r="15" spans="1:8" s="76" customFormat="1" ht="15.75" customHeight="1" thickBot="1">
      <c r="A15" s="77" t="s">
        <v>96</v>
      </c>
      <c r="B15" s="78">
        <v>0</v>
      </c>
      <c r="C15" s="78">
        <v>0</v>
      </c>
      <c r="D15" s="78">
        <v>-454836706.18</v>
      </c>
      <c r="E15" s="79"/>
      <c r="F15" s="75"/>
      <c r="G15" s="75"/>
      <c r="H15" s="75"/>
    </row>
    <row r="16" spans="1:8" s="76" customFormat="1" ht="15.75" customHeight="1" thickBot="1">
      <c r="A16" s="80" t="s">
        <v>16</v>
      </c>
      <c r="B16" s="81">
        <f>SUM(B14:B15)</f>
        <v>139165.6</v>
      </c>
      <c r="C16" s="81">
        <f>SUM(C14:C15)</f>
        <v>278156.5</v>
      </c>
      <c r="D16" s="81">
        <f>SUM(D14:D15)</f>
        <v>249035714.35999995</v>
      </c>
      <c r="E16" s="82">
        <f>SUM(D16/C16/10)</f>
        <v>89.53079088930151</v>
      </c>
      <c r="F16" s="75"/>
      <c r="G16" s="75"/>
      <c r="H16" s="75"/>
    </row>
    <row r="17" spans="1:8" s="76" customFormat="1" ht="15.75" customHeight="1" thickBot="1">
      <c r="A17" s="83" t="s">
        <v>17</v>
      </c>
      <c r="B17" s="84">
        <v>16271</v>
      </c>
      <c r="C17" s="84">
        <v>62764.3</v>
      </c>
      <c r="D17" s="84">
        <v>45805178.37</v>
      </c>
      <c r="E17" s="85">
        <f>SUM(D17/C17/10)</f>
        <v>72.97966896786866</v>
      </c>
      <c r="F17" s="75"/>
      <c r="G17" s="75"/>
      <c r="H17" s="75"/>
    </row>
    <row r="18" spans="1:8" s="90" customFormat="1" ht="15.75" customHeight="1" thickBot="1">
      <c r="A18" s="86" t="s">
        <v>18</v>
      </c>
      <c r="B18" s="87">
        <f>SUM(B16:B17)</f>
        <v>155436.6</v>
      </c>
      <c r="C18" s="87">
        <f>SUM(C16:C17)</f>
        <v>340920.8</v>
      </c>
      <c r="D18" s="87">
        <f>SUM(D16:D17)</f>
        <v>294840892.72999996</v>
      </c>
      <c r="E18" s="88">
        <f>SUM(D18/C18/10)</f>
        <v>86.48369144094463</v>
      </c>
      <c r="F18" s="75"/>
      <c r="G18" s="89"/>
      <c r="H18" s="89"/>
    </row>
    <row r="19" spans="1:8" s="90" customFormat="1" ht="15.75" customHeight="1" thickBot="1">
      <c r="A19" s="91" t="s">
        <v>19</v>
      </c>
      <c r="B19" s="92">
        <f>SUM(B13-B18)</f>
        <v>4875</v>
      </c>
      <c r="C19" s="92">
        <f>SUM(C13-C18)</f>
        <v>-46677.20000000001</v>
      </c>
      <c r="D19" s="92">
        <f>SUM(D13-D18)</f>
        <v>5664999.730000079</v>
      </c>
      <c r="E19" s="93"/>
      <c r="F19" s="89"/>
      <c r="G19" s="89"/>
      <c r="H19" s="89"/>
    </row>
    <row r="20" spans="1:8" s="90" customFormat="1" ht="15.75" customHeight="1" thickBot="1">
      <c r="A20" s="86" t="s">
        <v>97</v>
      </c>
      <c r="B20" s="87">
        <f>SUM(-B19)</f>
        <v>-4875</v>
      </c>
      <c r="C20" s="87">
        <f>SUM(-C19)</f>
        <v>46677.20000000001</v>
      </c>
      <c r="D20" s="87">
        <f>SUM(-D19)</f>
        <v>-5664999.730000079</v>
      </c>
      <c r="E20" s="88"/>
      <c r="F20" s="89"/>
      <c r="G20" s="89"/>
      <c r="H20" s="89"/>
    </row>
    <row r="21" spans="1:8" s="90" customFormat="1" ht="15.75" customHeight="1">
      <c r="A21" s="94"/>
      <c r="B21" s="95"/>
      <c r="C21" s="95"/>
      <c r="D21" s="95"/>
      <c r="E21" s="95"/>
      <c r="F21" s="89"/>
      <c r="G21" s="89"/>
      <c r="H21" s="89"/>
    </row>
    <row r="22" ht="15.75" customHeight="1">
      <c r="A22" s="199" t="s">
        <v>739</v>
      </c>
    </row>
    <row r="23" spans="1:8" s="99" customFormat="1" ht="15.75" customHeight="1">
      <c r="A23" s="200" t="s">
        <v>488</v>
      </c>
      <c r="B23" s="97"/>
      <c r="C23" s="97"/>
      <c r="D23" s="97"/>
      <c r="E23" s="97"/>
      <c r="F23" s="98"/>
      <c r="G23" s="98"/>
      <c r="H23" s="98"/>
    </row>
    <row r="24" spans="1:8" s="99" customFormat="1" ht="15.75" customHeight="1">
      <c r="A24" s="101" t="s">
        <v>489</v>
      </c>
      <c r="B24" s="97"/>
      <c r="C24" s="97"/>
      <c r="D24" s="97"/>
      <c r="E24" s="97"/>
      <c r="F24" s="98"/>
      <c r="G24" s="98"/>
      <c r="H24" s="98"/>
    </row>
    <row r="25" spans="1:8" s="76" customFormat="1" ht="15.75" customHeight="1">
      <c r="A25" s="101" t="s">
        <v>734</v>
      </c>
      <c r="B25" s="100"/>
      <c r="C25" s="100"/>
      <c r="D25" s="100"/>
      <c r="E25" s="100"/>
      <c r="F25" s="75"/>
      <c r="G25" s="75"/>
      <c r="H25" s="75"/>
    </row>
    <row r="26" spans="1:8" s="101" customFormat="1" ht="15.75" customHeight="1">
      <c r="A26" s="101" t="s">
        <v>735</v>
      </c>
      <c r="B26" s="102"/>
      <c r="C26" s="102"/>
      <c r="D26" s="102"/>
      <c r="E26" s="102"/>
      <c r="F26" s="75"/>
      <c r="G26" s="75"/>
      <c r="H26" s="75"/>
    </row>
    <row r="27" spans="1:8" s="101" customFormat="1" ht="15.75" customHeight="1">
      <c r="A27" s="101" t="s">
        <v>490</v>
      </c>
      <c r="B27" s="102"/>
      <c r="C27" s="102"/>
      <c r="D27" s="102"/>
      <c r="E27" s="102"/>
      <c r="F27" s="75"/>
      <c r="G27" s="75"/>
      <c r="H27" s="75"/>
    </row>
    <row r="28" spans="1:8" s="76" customFormat="1" ht="15.75" customHeight="1">
      <c r="A28" s="201" t="s">
        <v>740</v>
      </c>
      <c r="B28" s="100"/>
      <c r="C28" s="100"/>
      <c r="D28" s="100"/>
      <c r="E28" s="100"/>
      <c r="F28" s="75"/>
      <c r="G28" s="75"/>
      <c r="H28" s="75"/>
    </row>
    <row r="29" spans="1:8" s="76" customFormat="1" ht="15.75" customHeight="1">
      <c r="A29" s="202" t="s">
        <v>491</v>
      </c>
      <c r="B29" s="100"/>
      <c r="C29" s="100"/>
      <c r="D29" s="100"/>
      <c r="E29" s="100"/>
      <c r="F29" s="75"/>
      <c r="G29" s="75"/>
      <c r="H29" s="75"/>
    </row>
    <row r="30" spans="1:8" s="76" customFormat="1" ht="15.75" customHeight="1">
      <c r="A30" s="101" t="s">
        <v>492</v>
      </c>
      <c r="B30" s="100"/>
      <c r="C30" s="100"/>
      <c r="D30" s="100"/>
      <c r="E30" s="100"/>
      <c r="F30" s="75"/>
      <c r="G30" s="75"/>
      <c r="H30" s="75"/>
    </row>
    <row r="31" spans="1:8" s="76" customFormat="1" ht="15.75" customHeight="1">
      <c r="A31" s="101" t="s">
        <v>736</v>
      </c>
      <c r="B31" s="100"/>
      <c r="C31" s="100"/>
      <c r="D31" s="100"/>
      <c r="E31" s="100"/>
      <c r="F31" s="75"/>
      <c r="G31" s="75"/>
      <c r="H31" s="75"/>
    </row>
    <row r="32" spans="1:8" s="76" customFormat="1" ht="15.75" customHeight="1">
      <c r="A32" s="101" t="s">
        <v>493</v>
      </c>
      <c r="B32" s="100"/>
      <c r="C32" s="100"/>
      <c r="D32" s="100"/>
      <c r="E32" s="100"/>
      <c r="F32" s="75"/>
      <c r="G32" s="75"/>
      <c r="H32" s="75"/>
    </row>
    <row r="33" spans="1:8" s="99" customFormat="1" ht="15.75" customHeight="1">
      <c r="A33" s="201" t="s">
        <v>741</v>
      </c>
      <c r="B33" s="97"/>
      <c r="C33" s="97"/>
      <c r="D33" s="97"/>
      <c r="E33" s="97"/>
      <c r="F33" s="98"/>
      <c r="G33" s="98"/>
      <c r="H33" s="98"/>
    </row>
    <row r="34" spans="1:8" s="76" customFormat="1" ht="15.75" customHeight="1">
      <c r="A34" s="201" t="s">
        <v>742</v>
      </c>
      <c r="B34" s="100"/>
      <c r="C34" s="100"/>
      <c r="D34" s="100"/>
      <c r="E34" s="100"/>
      <c r="F34" s="75"/>
      <c r="G34" s="75"/>
      <c r="H34" s="75"/>
    </row>
    <row r="35" spans="1:8" s="76" customFormat="1" ht="15.75" customHeight="1">
      <c r="A35" s="101" t="s">
        <v>494</v>
      </c>
      <c r="B35" s="100"/>
      <c r="C35" s="100"/>
      <c r="D35" s="100"/>
      <c r="E35" s="100"/>
      <c r="F35" s="75"/>
      <c r="G35" s="75"/>
      <c r="H35" s="75"/>
    </row>
    <row r="36" spans="1:8" s="76" customFormat="1" ht="15.75" customHeight="1">
      <c r="A36" s="101" t="s">
        <v>495</v>
      </c>
      <c r="B36" s="100"/>
      <c r="C36" s="100"/>
      <c r="D36" s="100"/>
      <c r="E36" s="100"/>
      <c r="F36" s="75"/>
      <c r="G36" s="75"/>
      <c r="H36" s="75"/>
    </row>
    <row r="37" spans="1:8" s="76" customFormat="1" ht="15.75" customHeight="1">
      <c r="A37" s="101" t="s">
        <v>496</v>
      </c>
      <c r="B37" s="100"/>
      <c r="C37" s="100"/>
      <c r="D37" s="100"/>
      <c r="E37" s="100"/>
      <c r="F37" s="75"/>
      <c r="G37" s="75"/>
      <c r="H37" s="75"/>
    </row>
    <row r="38" spans="1:8" s="76" customFormat="1" ht="15.75" customHeight="1">
      <c r="A38" s="201" t="s">
        <v>743</v>
      </c>
      <c r="B38" s="100"/>
      <c r="C38" s="100"/>
      <c r="D38" s="100"/>
      <c r="E38" s="100"/>
      <c r="F38" s="75"/>
      <c r="G38" s="75"/>
      <c r="H38" s="75"/>
    </row>
    <row r="39" spans="1:8" s="76" customFormat="1" ht="15.75" customHeight="1">
      <c r="A39" s="101" t="s">
        <v>737</v>
      </c>
      <c r="B39" s="100"/>
      <c r="C39" s="100"/>
      <c r="D39" s="100"/>
      <c r="E39" s="100"/>
      <c r="F39" s="75"/>
      <c r="G39" s="75"/>
      <c r="H39" s="75"/>
    </row>
    <row r="40" spans="2:8" s="76" customFormat="1" ht="15.75" customHeight="1">
      <c r="B40" s="100"/>
      <c r="C40" s="100"/>
      <c r="D40" s="100"/>
      <c r="E40" s="100"/>
      <c r="F40" s="75"/>
      <c r="G40" s="75"/>
      <c r="H40" s="75"/>
    </row>
    <row r="41" spans="2:8" s="76" customFormat="1" ht="15.75" customHeight="1">
      <c r="B41" s="100"/>
      <c r="C41" s="100"/>
      <c r="D41" s="100"/>
      <c r="E41" s="100"/>
      <c r="F41" s="75"/>
      <c r="G41" s="75"/>
      <c r="H41" s="75"/>
    </row>
    <row r="42" ht="15.75" customHeight="1" thickBot="1">
      <c r="A42" s="5" t="s">
        <v>497</v>
      </c>
    </row>
    <row r="43" spans="1:8" s="5" customFormat="1" ht="15.75" customHeight="1">
      <c r="A43" s="22"/>
      <c r="B43" s="23" t="s">
        <v>99</v>
      </c>
      <c r="C43" s="23" t="s">
        <v>21</v>
      </c>
      <c r="D43" s="23" t="s">
        <v>5</v>
      </c>
      <c r="E43" s="24" t="s">
        <v>22</v>
      </c>
      <c r="F43" s="19"/>
      <c r="G43" s="19"/>
      <c r="H43" s="19"/>
    </row>
    <row r="44" spans="1:8" s="5" customFormat="1" ht="15.75" customHeight="1" thickBot="1">
      <c r="A44" s="25" t="s">
        <v>1</v>
      </c>
      <c r="B44" s="26" t="s">
        <v>23</v>
      </c>
      <c r="C44" s="26" t="s">
        <v>23</v>
      </c>
      <c r="D44" s="26" t="s">
        <v>24</v>
      </c>
      <c r="E44" s="27"/>
      <c r="F44" s="19"/>
      <c r="G44" s="19"/>
      <c r="H44" s="19"/>
    </row>
    <row r="45" spans="1:8" s="31" customFormat="1" ht="15.75" customHeight="1" thickBot="1">
      <c r="A45" s="28" t="s">
        <v>41</v>
      </c>
      <c r="B45" s="29"/>
      <c r="C45" s="29"/>
      <c r="D45" s="29"/>
      <c r="E45" s="21"/>
      <c r="F45" s="30"/>
      <c r="G45" s="30"/>
      <c r="H45" s="30"/>
    </row>
    <row r="46" spans="1:5" ht="15.75" customHeight="1">
      <c r="A46" s="32" t="s">
        <v>26</v>
      </c>
      <c r="B46" s="33">
        <v>21000</v>
      </c>
      <c r="C46" s="33">
        <f>SUM(B46:B46)</f>
        <v>21000</v>
      </c>
      <c r="D46" s="33">
        <v>21135485.44</v>
      </c>
      <c r="E46" s="34">
        <f aca="true" t="shared" si="0" ref="E46:E53">SUM(D46/C46/10)</f>
        <v>100.64516876190477</v>
      </c>
    </row>
    <row r="47" spans="1:5" ht="15.75" customHeight="1">
      <c r="A47" s="35" t="s">
        <v>25</v>
      </c>
      <c r="B47" s="36">
        <v>4000</v>
      </c>
      <c r="C47" s="36">
        <f>SUM(B47:B47)</f>
        <v>4000</v>
      </c>
      <c r="D47" s="36">
        <v>4661304.78</v>
      </c>
      <c r="E47" s="37">
        <f t="shared" si="0"/>
        <v>116.53261950000001</v>
      </c>
    </row>
    <row r="48" spans="1:5" ht="15.75" customHeight="1">
      <c r="A48" s="35" t="s">
        <v>27</v>
      </c>
      <c r="B48" s="36">
        <v>1700</v>
      </c>
      <c r="C48" s="36">
        <f>SUM(B48:B48)</f>
        <v>1700</v>
      </c>
      <c r="D48" s="36">
        <v>1690912.57</v>
      </c>
      <c r="E48" s="37">
        <f t="shared" si="0"/>
        <v>99.46544529411764</v>
      </c>
    </row>
    <row r="49" spans="1:5" ht="15.75" customHeight="1">
      <c r="A49" s="35" t="s">
        <v>28</v>
      </c>
      <c r="B49" s="36">
        <v>20500</v>
      </c>
      <c r="C49" s="36">
        <f>SUM(B49:B49)</f>
        <v>20500</v>
      </c>
      <c r="D49" s="36">
        <v>20604141.16</v>
      </c>
      <c r="E49" s="37">
        <f t="shared" si="0"/>
        <v>100.50800565853658</v>
      </c>
    </row>
    <row r="50" spans="1:5" ht="15.75" customHeight="1">
      <c r="A50" s="35" t="s">
        <v>29</v>
      </c>
      <c r="B50" s="36">
        <v>700</v>
      </c>
      <c r="C50" s="36">
        <v>6129</v>
      </c>
      <c r="D50" s="36">
        <v>6324000</v>
      </c>
      <c r="E50" s="37">
        <f t="shared" si="0"/>
        <v>103.18159569260891</v>
      </c>
    </row>
    <row r="51" spans="1:5" ht="15.75" customHeight="1">
      <c r="A51" s="35" t="s">
        <v>30</v>
      </c>
      <c r="B51" s="36">
        <v>42000</v>
      </c>
      <c r="C51" s="36">
        <f>SUM(B51:B51)</f>
        <v>42000</v>
      </c>
      <c r="D51" s="36">
        <v>43714689</v>
      </c>
      <c r="E51" s="37">
        <f t="shared" si="0"/>
        <v>104.08259285714287</v>
      </c>
    </row>
    <row r="52" spans="1:5" ht="15.75" customHeight="1">
      <c r="A52" s="35" t="s">
        <v>498</v>
      </c>
      <c r="B52" s="36">
        <v>0</v>
      </c>
      <c r="C52" s="36">
        <v>0</v>
      </c>
      <c r="D52" s="36">
        <v>8400</v>
      </c>
      <c r="E52" s="37" t="s">
        <v>100</v>
      </c>
    </row>
    <row r="53" spans="1:5" ht="15.75" customHeight="1">
      <c r="A53" s="35" t="s">
        <v>108</v>
      </c>
      <c r="B53" s="36">
        <v>0</v>
      </c>
      <c r="C53" s="36">
        <v>57</v>
      </c>
      <c r="D53" s="36">
        <v>67276</v>
      </c>
      <c r="E53" s="37">
        <f t="shared" si="0"/>
        <v>118.0280701754386</v>
      </c>
    </row>
    <row r="54" spans="1:5" ht="15.75" customHeight="1">
      <c r="A54" s="35" t="s">
        <v>121</v>
      </c>
      <c r="B54" s="36">
        <v>0</v>
      </c>
      <c r="C54" s="36">
        <f>SUM(B54:B54)</f>
        <v>0</v>
      </c>
      <c r="D54" s="36">
        <v>74</v>
      </c>
      <c r="E54" s="37" t="s">
        <v>100</v>
      </c>
    </row>
    <row r="55" spans="1:5" ht="15.75" customHeight="1">
      <c r="A55" s="35" t="s">
        <v>31</v>
      </c>
      <c r="B55" s="36">
        <v>5700</v>
      </c>
      <c r="C55" s="36">
        <f>SUM(B55:B55)</f>
        <v>5700</v>
      </c>
      <c r="D55" s="36">
        <v>5663859</v>
      </c>
      <c r="E55" s="37">
        <f>SUM(D55/C55/10)</f>
        <v>99.36594736842105</v>
      </c>
    </row>
    <row r="56" spans="1:5" ht="15.75" customHeight="1">
      <c r="A56" s="35" t="s">
        <v>32</v>
      </c>
      <c r="B56" s="36">
        <v>190</v>
      </c>
      <c r="C56" s="36">
        <v>207</v>
      </c>
      <c r="D56" s="36">
        <v>207379</v>
      </c>
      <c r="E56" s="37">
        <f>SUM(D56/C56/10)</f>
        <v>100.18309178743962</v>
      </c>
    </row>
    <row r="57" spans="1:5" ht="15.75" customHeight="1">
      <c r="A57" s="35" t="s">
        <v>33</v>
      </c>
      <c r="B57" s="36">
        <v>280</v>
      </c>
      <c r="C57" s="36">
        <v>293.1</v>
      </c>
      <c r="D57" s="36">
        <v>255235</v>
      </c>
      <c r="E57" s="37">
        <f>SUM(D57/C57/10)</f>
        <v>87.08120095530535</v>
      </c>
    </row>
    <row r="58" spans="1:5" ht="15.75" customHeight="1">
      <c r="A58" s="35" t="s">
        <v>34</v>
      </c>
      <c r="B58" s="36">
        <v>50</v>
      </c>
      <c r="C58" s="36">
        <f aca="true" t="shared" si="1" ref="C58:C63">SUM(B58:B58)</f>
        <v>50</v>
      </c>
      <c r="D58" s="36">
        <v>56804</v>
      </c>
      <c r="E58" s="37">
        <f>SUM(D58/C58/10)</f>
        <v>113.60799999999999</v>
      </c>
    </row>
    <row r="59" spans="1:5" ht="15.75" customHeight="1">
      <c r="A59" s="35" t="s">
        <v>35</v>
      </c>
      <c r="B59" s="36">
        <v>2000</v>
      </c>
      <c r="C59" s="36">
        <f t="shared" si="1"/>
        <v>2000</v>
      </c>
      <c r="D59" s="36">
        <v>2127080</v>
      </c>
      <c r="E59" s="37">
        <f>SUM(D59/C59/10)</f>
        <v>106.354</v>
      </c>
    </row>
    <row r="60" spans="1:5" ht="15.75" customHeight="1">
      <c r="A60" s="35" t="s">
        <v>36</v>
      </c>
      <c r="B60" s="36">
        <v>0</v>
      </c>
      <c r="C60" s="36">
        <f t="shared" si="1"/>
        <v>0</v>
      </c>
      <c r="D60" s="36">
        <v>73674</v>
      </c>
      <c r="E60" s="37" t="s">
        <v>100</v>
      </c>
    </row>
    <row r="61" spans="1:5" ht="15.75" customHeight="1">
      <c r="A61" s="35" t="s">
        <v>109</v>
      </c>
      <c r="B61" s="36">
        <v>0</v>
      </c>
      <c r="C61" s="36">
        <f t="shared" si="1"/>
        <v>0</v>
      </c>
      <c r="D61" s="36">
        <v>604000</v>
      </c>
      <c r="E61" s="37" t="s">
        <v>100</v>
      </c>
    </row>
    <row r="62" spans="1:5" ht="15.75" customHeight="1">
      <c r="A62" s="35" t="s">
        <v>499</v>
      </c>
      <c r="B62" s="36">
        <v>0</v>
      </c>
      <c r="C62" s="36">
        <f t="shared" si="1"/>
        <v>0</v>
      </c>
      <c r="D62" s="36">
        <v>-165000</v>
      </c>
      <c r="E62" s="37" t="s">
        <v>100</v>
      </c>
    </row>
    <row r="63" spans="1:5" ht="15.75" customHeight="1">
      <c r="A63" s="35" t="s">
        <v>37</v>
      </c>
      <c r="B63" s="36">
        <v>7000</v>
      </c>
      <c r="C63" s="36">
        <f t="shared" si="1"/>
        <v>7000</v>
      </c>
      <c r="D63" s="36">
        <f>SUM(D64:D81)</f>
        <v>6044080</v>
      </c>
      <c r="E63" s="37">
        <f>SUM(D63/C63/10)</f>
        <v>86.34400000000001</v>
      </c>
    </row>
    <row r="64" spans="1:8" s="42" customFormat="1" ht="15.75" customHeight="1">
      <c r="A64" s="38" t="s">
        <v>500</v>
      </c>
      <c r="B64" s="39"/>
      <c r="C64" s="39"/>
      <c r="D64" s="39">
        <v>280000</v>
      </c>
      <c r="E64" s="40"/>
      <c r="F64" s="41"/>
      <c r="G64" s="41"/>
      <c r="H64" s="41"/>
    </row>
    <row r="65" spans="1:8" s="42" customFormat="1" ht="15.75" customHeight="1">
      <c r="A65" s="38" t="s">
        <v>501</v>
      </c>
      <c r="B65" s="39"/>
      <c r="C65" s="39"/>
      <c r="D65" s="39">
        <v>65050</v>
      </c>
      <c r="E65" s="40"/>
      <c r="F65" s="41"/>
      <c r="G65" s="41"/>
      <c r="H65" s="41"/>
    </row>
    <row r="66" spans="1:8" s="42" customFormat="1" ht="15.75" customHeight="1">
      <c r="A66" s="38" t="s">
        <v>504</v>
      </c>
      <c r="B66" s="39"/>
      <c r="C66" s="39"/>
      <c r="D66" s="39">
        <v>7200</v>
      </c>
      <c r="E66" s="40"/>
      <c r="F66" s="41"/>
      <c r="G66" s="41"/>
      <c r="H66" s="41"/>
    </row>
    <row r="67" spans="1:8" s="42" customFormat="1" ht="15.75" customHeight="1">
      <c r="A67" s="38" t="s">
        <v>502</v>
      </c>
      <c r="B67" s="39"/>
      <c r="C67" s="39"/>
      <c r="D67" s="39">
        <v>395730</v>
      </c>
      <c r="E67" s="40"/>
      <c r="F67" s="41"/>
      <c r="G67" s="41"/>
      <c r="H67" s="41"/>
    </row>
    <row r="68" spans="1:8" s="42" customFormat="1" ht="15.75" customHeight="1">
      <c r="A68" s="38" t="s">
        <v>503</v>
      </c>
      <c r="B68" s="39"/>
      <c r="C68" s="39"/>
      <c r="D68" s="39">
        <v>15500</v>
      </c>
      <c r="E68" s="40"/>
      <c r="F68" s="41"/>
      <c r="G68" s="41"/>
      <c r="H68" s="41"/>
    </row>
    <row r="69" spans="1:8" s="42" customFormat="1" ht="15.75" customHeight="1">
      <c r="A69" s="38" t="s">
        <v>505</v>
      </c>
      <c r="B69" s="39"/>
      <c r="C69" s="39"/>
      <c r="D69" s="39">
        <v>346880</v>
      </c>
      <c r="E69" s="40"/>
      <c r="F69" s="41"/>
      <c r="G69" s="41"/>
      <c r="H69" s="41"/>
    </row>
    <row r="70" spans="1:8" s="42" customFormat="1" ht="15.75" customHeight="1">
      <c r="A70" s="38" t="s">
        <v>506</v>
      </c>
      <c r="B70" s="39"/>
      <c r="C70" s="39"/>
      <c r="D70" s="39">
        <v>14215</v>
      </c>
      <c r="E70" s="40"/>
      <c r="F70" s="41"/>
      <c r="G70" s="41"/>
      <c r="H70" s="41"/>
    </row>
    <row r="71" spans="1:8" s="42" customFormat="1" ht="15.75" customHeight="1">
      <c r="A71" s="38" t="s">
        <v>507</v>
      </c>
      <c r="B71" s="39"/>
      <c r="C71" s="39"/>
      <c r="D71" s="39">
        <v>98200</v>
      </c>
      <c r="E71" s="40"/>
      <c r="F71" s="41"/>
      <c r="G71" s="41"/>
      <c r="H71" s="41"/>
    </row>
    <row r="72" spans="1:8" s="42" customFormat="1" ht="15.75" customHeight="1">
      <c r="A72" s="38" t="s">
        <v>508</v>
      </c>
      <c r="B72" s="39"/>
      <c r="C72" s="39"/>
      <c r="D72" s="39">
        <v>3953240</v>
      </c>
      <c r="E72" s="40"/>
      <c r="F72" s="41"/>
      <c r="G72" s="41"/>
      <c r="H72" s="41"/>
    </row>
    <row r="73" spans="1:8" s="42" customFormat="1" ht="15.75" customHeight="1">
      <c r="A73" s="38" t="s">
        <v>509</v>
      </c>
      <c r="B73" s="39"/>
      <c r="C73" s="39"/>
      <c r="D73" s="39">
        <v>695450</v>
      </c>
      <c r="E73" s="40"/>
      <c r="F73" s="41"/>
      <c r="G73" s="41"/>
      <c r="H73" s="41"/>
    </row>
    <row r="74" spans="1:8" s="42" customFormat="1" ht="15.75" customHeight="1">
      <c r="A74" s="38" t="s">
        <v>510</v>
      </c>
      <c r="B74" s="39"/>
      <c r="C74" s="39"/>
      <c r="D74" s="39">
        <v>26540</v>
      </c>
      <c r="E74" s="40"/>
      <c r="F74" s="41"/>
      <c r="G74" s="41"/>
      <c r="H74" s="41"/>
    </row>
    <row r="75" spans="1:8" s="42" customFormat="1" ht="15.75" customHeight="1">
      <c r="A75" s="38" t="s">
        <v>511</v>
      </c>
      <c r="B75" s="39"/>
      <c r="C75" s="39"/>
      <c r="D75" s="39">
        <v>7710</v>
      </c>
      <c r="E75" s="40"/>
      <c r="F75" s="41"/>
      <c r="G75" s="41"/>
      <c r="H75" s="41"/>
    </row>
    <row r="76" spans="1:8" s="42" customFormat="1" ht="15.75" customHeight="1">
      <c r="A76" s="38" t="s">
        <v>512</v>
      </c>
      <c r="B76" s="39"/>
      <c r="C76" s="39"/>
      <c r="D76" s="39">
        <v>5000</v>
      </c>
      <c r="E76" s="40"/>
      <c r="F76" s="41"/>
      <c r="G76" s="41"/>
      <c r="H76" s="41"/>
    </row>
    <row r="77" spans="1:8" s="42" customFormat="1" ht="15.75" customHeight="1">
      <c r="A77" s="38" t="s">
        <v>513</v>
      </c>
      <c r="B77" s="39"/>
      <c r="C77" s="39"/>
      <c r="D77" s="39">
        <v>-100</v>
      </c>
      <c r="E77" s="40"/>
      <c r="F77" s="41"/>
      <c r="G77" s="41"/>
      <c r="H77" s="41"/>
    </row>
    <row r="78" spans="1:8" s="42" customFormat="1" ht="15.75" customHeight="1">
      <c r="A78" s="38" t="s">
        <v>514</v>
      </c>
      <c r="B78" s="39"/>
      <c r="C78" s="39"/>
      <c r="D78" s="39">
        <v>200</v>
      </c>
      <c r="E78" s="40"/>
      <c r="F78" s="41"/>
      <c r="G78" s="41"/>
      <c r="H78" s="41"/>
    </row>
    <row r="79" spans="1:8" s="42" customFormat="1" ht="15.75" customHeight="1">
      <c r="A79" s="38" t="s">
        <v>515</v>
      </c>
      <c r="B79" s="39"/>
      <c r="C79" s="39"/>
      <c r="D79" s="39">
        <v>131580</v>
      </c>
      <c r="E79" s="40"/>
      <c r="F79" s="41"/>
      <c r="G79" s="41"/>
      <c r="H79" s="41"/>
    </row>
    <row r="80" spans="1:8" s="42" customFormat="1" ht="15.75" customHeight="1">
      <c r="A80" s="38" t="s">
        <v>516</v>
      </c>
      <c r="B80" s="39"/>
      <c r="C80" s="39"/>
      <c r="D80" s="39">
        <v>200</v>
      </c>
      <c r="E80" s="40"/>
      <c r="F80" s="41"/>
      <c r="G80" s="41"/>
      <c r="H80" s="41"/>
    </row>
    <row r="81" spans="1:8" s="42" customFormat="1" ht="15.75" customHeight="1">
      <c r="A81" s="38" t="s">
        <v>517</v>
      </c>
      <c r="B81" s="39"/>
      <c r="C81" s="39"/>
      <c r="D81" s="39">
        <v>1485</v>
      </c>
      <c r="E81" s="40"/>
      <c r="F81" s="41"/>
      <c r="G81" s="41"/>
      <c r="H81" s="41"/>
    </row>
    <row r="82" spans="1:5" ht="15.75" customHeight="1" thickBot="1">
      <c r="A82" s="43" t="s">
        <v>38</v>
      </c>
      <c r="B82" s="44">
        <v>7200</v>
      </c>
      <c r="C82" s="44">
        <f>SUM(B82:B82)</f>
        <v>7200</v>
      </c>
      <c r="D82" s="44">
        <v>10279975.99</v>
      </c>
      <c r="E82" s="45">
        <f>SUM(D82/C82/10)</f>
        <v>142.77744430555555</v>
      </c>
    </row>
    <row r="83" spans="1:9" s="31" customFormat="1" ht="15.75" customHeight="1" thickBot="1">
      <c r="A83" s="46" t="s">
        <v>39</v>
      </c>
      <c r="B83" s="47">
        <f>SUM(B46:B82)</f>
        <v>112320</v>
      </c>
      <c r="C83" s="47">
        <f>SUM(C46:C82)</f>
        <v>117836.1</v>
      </c>
      <c r="D83" s="47">
        <f>SUM(D46:D63,D82)</f>
        <v>123353369.94</v>
      </c>
      <c r="E83" s="48">
        <f>SUM(D83/C83/10)</f>
        <v>104.6821559267491</v>
      </c>
      <c r="F83" s="203"/>
      <c r="G83" s="203"/>
      <c r="H83" s="203"/>
      <c r="I83" s="203"/>
    </row>
    <row r="84" spans="1:5" ht="15.75" customHeight="1" thickBot="1">
      <c r="A84" s="52"/>
      <c r="B84" s="53"/>
      <c r="C84" s="53"/>
      <c r="D84" s="54"/>
      <c r="E84" s="55"/>
    </row>
    <row r="85" spans="1:8" s="42" customFormat="1" ht="15.75" customHeight="1" thickBot="1">
      <c r="A85" s="46" t="s">
        <v>40</v>
      </c>
      <c r="B85" s="103"/>
      <c r="C85" s="47"/>
      <c r="D85" s="47"/>
      <c r="E85" s="104"/>
      <c r="F85" s="41"/>
      <c r="G85" s="41"/>
      <c r="H85" s="41"/>
    </row>
    <row r="86" spans="1:5" ht="15.75" customHeight="1">
      <c r="A86" s="43" t="s">
        <v>122</v>
      </c>
      <c r="B86" s="36">
        <v>0</v>
      </c>
      <c r="C86" s="36">
        <f aca="true" t="shared" si="2" ref="C86:C99">SUM(B86:B86)</f>
        <v>0</v>
      </c>
      <c r="D86" s="36">
        <v>1362.58</v>
      </c>
      <c r="E86" s="37" t="s">
        <v>100</v>
      </c>
    </row>
    <row r="87" spans="1:6" ht="15.75" customHeight="1">
      <c r="A87" s="35" t="s">
        <v>42</v>
      </c>
      <c r="B87" s="36">
        <v>630</v>
      </c>
      <c r="C87" s="36">
        <f t="shared" si="2"/>
        <v>630</v>
      </c>
      <c r="D87" s="36">
        <v>11639</v>
      </c>
      <c r="E87" s="37">
        <f>SUM(D87/C87/10)</f>
        <v>1.8474603174603175</v>
      </c>
      <c r="F87" s="6"/>
    </row>
    <row r="88" spans="1:6" ht="15.75" customHeight="1">
      <c r="A88" s="43" t="s">
        <v>135</v>
      </c>
      <c r="B88" s="36">
        <v>0</v>
      </c>
      <c r="C88" s="36">
        <v>0</v>
      </c>
      <c r="D88" s="36">
        <v>130</v>
      </c>
      <c r="E88" s="37" t="s">
        <v>100</v>
      </c>
      <c r="F88" s="6"/>
    </row>
    <row r="89" spans="1:5" ht="15.75" customHeight="1">
      <c r="A89" s="43" t="s">
        <v>744</v>
      </c>
      <c r="B89" s="36">
        <v>0</v>
      </c>
      <c r="C89" s="36">
        <v>92</v>
      </c>
      <c r="D89" s="36">
        <v>170881.4</v>
      </c>
      <c r="E89" s="37" t="s">
        <v>100</v>
      </c>
    </row>
    <row r="90" spans="1:6" ht="15.75" customHeight="1">
      <c r="A90" s="43" t="s">
        <v>151</v>
      </c>
      <c r="B90" s="36">
        <v>0</v>
      </c>
      <c r="C90" s="36">
        <v>136</v>
      </c>
      <c r="D90" s="36">
        <v>200695</v>
      </c>
      <c r="E90" s="37" t="s">
        <v>100</v>
      </c>
      <c r="F90" s="6"/>
    </row>
    <row r="91" spans="1:6" ht="15.75" customHeight="1">
      <c r="A91" s="43" t="s">
        <v>150</v>
      </c>
      <c r="B91" s="36">
        <v>0</v>
      </c>
      <c r="C91" s="36">
        <v>0</v>
      </c>
      <c r="D91" s="36">
        <v>1440</v>
      </c>
      <c r="E91" s="37" t="s">
        <v>100</v>
      </c>
      <c r="F91" s="6"/>
    </row>
    <row r="92" spans="1:5" ht="15.75" customHeight="1">
      <c r="A92" s="43" t="s">
        <v>136</v>
      </c>
      <c r="B92" s="36">
        <v>0</v>
      </c>
      <c r="C92" s="36">
        <f t="shared" si="2"/>
        <v>0</v>
      </c>
      <c r="D92" s="36">
        <v>55300</v>
      </c>
      <c r="E92" s="37" t="s">
        <v>100</v>
      </c>
    </row>
    <row r="93" spans="1:5" ht="15.75" customHeight="1">
      <c r="A93" s="43" t="s">
        <v>518</v>
      </c>
      <c r="B93" s="36">
        <v>0</v>
      </c>
      <c r="C93" s="36">
        <v>0</v>
      </c>
      <c r="D93" s="36">
        <v>60</v>
      </c>
      <c r="E93" s="37" t="s">
        <v>100</v>
      </c>
    </row>
    <row r="94" spans="1:5" ht="15.75" customHeight="1">
      <c r="A94" s="43" t="s">
        <v>137</v>
      </c>
      <c r="B94" s="36">
        <v>136</v>
      </c>
      <c r="C94" s="36">
        <v>0</v>
      </c>
      <c r="D94" s="36">
        <v>0</v>
      </c>
      <c r="E94" s="37" t="s">
        <v>100</v>
      </c>
    </row>
    <row r="95" spans="1:5" ht="15.75" customHeight="1">
      <c r="A95" s="35" t="s">
        <v>138</v>
      </c>
      <c r="B95" s="105">
        <v>0</v>
      </c>
      <c r="C95" s="36">
        <f t="shared" si="2"/>
        <v>0</v>
      </c>
      <c r="D95" s="36">
        <v>1778028.05</v>
      </c>
      <c r="E95" s="37" t="s">
        <v>100</v>
      </c>
    </row>
    <row r="96" spans="1:5" ht="15.75" customHeight="1">
      <c r="A96" s="32" t="s">
        <v>519</v>
      </c>
      <c r="B96" s="106">
        <v>0</v>
      </c>
      <c r="C96" s="33">
        <v>0</v>
      </c>
      <c r="D96" s="33">
        <v>500</v>
      </c>
      <c r="E96" s="34" t="s">
        <v>100</v>
      </c>
    </row>
    <row r="97" spans="1:5" ht="15.75" customHeight="1">
      <c r="A97" s="32" t="s">
        <v>139</v>
      </c>
      <c r="B97" s="106">
        <v>0</v>
      </c>
      <c r="C97" s="33">
        <f t="shared" si="2"/>
        <v>0</v>
      </c>
      <c r="D97" s="33">
        <v>16000</v>
      </c>
      <c r="E97" s="34" t="s">
        <v>100</v>
      </c>
    </row>
    <row r="98" spans="1:5" ht="15.75" customHeight="1">
      <c r="A98" s="35" t="s">
        <v>140</v>
      </c>
      <c r="B98" s="36">
        <v>1</v>
      </c>
      <c r="C98" s="36">
        <f t="shared" si="2"/>
        <v>1</v>
      </c>
      <c r="D98" s="36">
        <v>0</v>
      </c>
      <c r="E98" s="37">
        <f>SUM(D98/C98/10)</f>
        <v>0</v>
      </c>
    </row>
    <row r="99" spans="1:5" ht="15.75" customHeight="1">
      <c r="A99" s="35" t="s">
        <v>141</v>
      </c>
      <c r="B99" s="36">
        <v>0</v>
      </c>
      <c r="C99" s="36">
        <f t="shared" si="2"/>
        <v>0</v>
      </c>
      <c r="D99" s="36">
        <v>242638.57</v>
      </c>
      <c r="E99" s="37" t="s">
        <v>100</v>
      </c>
    </row>
    <row r="100" spans="1:5" ht="15.75" customHeight="1">
      <c r="A100" s="35" t="s">
        <v>520</v>
      </c>
      <c r="B100" s="36">
        <v>0</v>
      </c>
      <c r="C100" s="36">
        <v>0</v>
      </c>
      <c r="D100" s="36">
        <v>96243.53</v>
      </c>
      <c r="E100" s="37" t="s">
        <v>100</v>
      </c>
    </row>
    <row r="101" spans="1:5" ht="15.75" customHeight="1">
      <c r="A101" s="35" t="s">
        <v>521</v>
      </c>
      <c r="B101" s="36">
        <v>0</v>
      </c>
      <c r="C101" s="36">
        <v>0</v>
      </c>
      <c r="D101" s="36">
        <v>950</v>
      </c>
      <c r="E101" s="37" t="s">
        <v>100</v>
      </c>
    </row>
    <row r="102" spans="1:5" ht="15.75" customHeight="1">
      <c r="A102" s="35" t="s">
        <v>522</v>
      </c>
      <c r="B102" s="36">
        <v>0</v>
      </c>
      <c r="C102" s="36">
        <v>121</v>
      </c>
      <c r="D102" s="36">
        <v>121000</v>
      </c>
      <c r="E102" s="37">
        <f>SUM(D102/C102/10)</f>
        <v>100</v>
      </c>
    </row>
    <row r="103" spans="1:5" ht="15.75" customHeight="1">
      <c r="A103" s="35" t="s">
        <v>142</v>
      </c>
      <c r="B103" s="36">
        <v>0</v>
      </c>
      <c r="C103" s="36">
        <v>0</v>
      </c>
      <c r="D103" s="36">
        <v>31000</v>
      </c>
      <c r="E103" s="37" t="s">
        <v>100</v>
      </c>
    </row>
    <row r="104" spans="1:5" ht="15.75" customHeight="1">
      <c r="A104" s="35" t="s">
        <v>152</v>
      </c>
      <c r="B104" s="36">
        <v>4</v>
      </c>
      <c r="C104" s="36">
        <f>SUM(B104:B104)</f>
        <v>4</v>
      </c>
      <c r="D104" s="36">
        <v>8540</v>
      </c>
      <c r="E104" s="37">
        <f>SUM(D104/C104/10)</f>
        <v>213.5</v>
      </c>
    </row>
    <row r="105" spans="1:5" ht="15.75" customHeight="1">
      <c r="A105" s="35" t="s">
        <v>524</v>
      </c>
      <c r="B105" s="36">
        <v>8</v>
      </c>
      <c r="C105" s="36">
        <v>8</v>
      </c>
      <c r="D105" s="36">
        <v>5503</v>
      </c>
      <c r="E105" s="37" t="s">
        <v>100</v>
      </c>
    </row>
    <row r="106" spans="1:5" ht="15.75" customHeight="1">
      <c r="A106" s="35" t="s">
        <v>153</v>
      </c>
      <c r="B106" s="36">
        <v>12</v>
      </c>
      <c r="C106" s="36">
        <v>12</v>
      </c>
      <c r="D106" s="36">
        <v>12000</v>
      </c>
      <c r="E106" s="37">
        <f>SUM(D106/C106/10)</f>
        <v>100</v>
      </c>
    </row>
    <row r="107" spans="1:5" ht="15.75" customHeight="1">
      <c r="A107" s="35" t="s">
        <v>523</v>
      </c>
      <c r="B107" s="36">
        <v>0</v>
      </c>
      <c r="C107" s="36">
        <v>0</v>
      </c>
      <c r="D107" s="36">
        <v>7061.08</v>
      </c>
      <c r="E107" s="37" t="s">
        <v>100</v>
      </c>
    </row>
    <row r="108" spans="1:6" ht="15.75" customHeight="1">
      <c r="A108" s="35" t="s">
        <v>154</v>
      </c>
      <c r="B108" s="36">
        <v>0</v>
      </c>
      <c r="C108" s="36">
        <v>0</v>
      </c>
      <c r="D108" s="36">
        <v>7495</v>
      </c>
      <c r="E108" s="37" t="s">
        <v>100</v>
      </c>
      <c r="F108" s="6"/>
    </row>
    <row r="109" spans="1:5" ht="15.75" customHeight="1">
      <c r="A109" s="35" t="s">
        <v>143</v>
      </c>
      <c r="B109" s="36">
        <v>0</v>
      </c>
      <c r="C109" s="36">
        <v>37</v>
      </c>
      <c r="D109" s="36">
        <v>87557</v>
      </c>
      <c r="E109" s="37" t="s">
        <v>100</v>
      </c>
    </row>
    <row r="110" spans="1:5" ht="15.75" customHeight="1">
      <c r="A110" s="35" t="s">
        <v>144</v>
      </c>
      <c r="B110" s="36">
        <v>44</v>
      </c>
      <c r="C110" s="36">
        <f>SUM(B110:B110)</f>
        <v>44</v>
      </c>
      <c r="D110" s="36">
        <v>45585.5</v>
      </c>
      <c r="E110" s="37">
        <f>SUM(D110/C110/10)</f>
        <v>103.6034090909091</v>
      </c>
    </row>
    <row r="111" spans="1:5" ht="15.75" customHeight="1">
      <c r="A111" s="35" t="s">
        <v>525</v>
      </c>
      <c r="B111" s="36">
        <v>0</v>
      </c>
      <c r="C111" s="36">
        <v>0</v>
      </c>
      <c r="D111" s="36">
        <v>32500</v>
      </c>
      <c r="E111" s="37" t="s">
        <v>100</v>
      </c>
    </row>
    <row r="112" spans="1:5" ht="15.75" customHeight="1">
      <c r="A112" s="35" t="s">
        <v>155</v>
      </c>
      <c r="B112" s="36">
        <v>140</v>
      </c>
      <c r="C112" s="36">
        <f>SUM(B112:B112)</f>
        <v>140</v>
      </c>
      <c r="D112" s="36">
        <v>250850.55</v>
      </c>
      <c r="E112" s="37">
        <f>SUM(D112/C112/10)</f>
        <v>179.17896428571427</v>
      </c>
    </row>
    <row r="113" spans="1:5" ht="15.75" customHeight="1">
      <c r="A113" s="35" t="s">
        <v>156</v>
      </c>
      <c r="B113" s="36">
        <v>92</v>
      </c>
      <c r="C113" s="36">
        <v>0</v>
      </c>
      <c r="D113" s="107">
        <v>0</v>
      </c>
      <c r="E113" s="37" t="s">
        <v>100</v>
      </c>
    </row>
    <row r="114" spans="1:6" ht="15.75" customHeight="1">
      <c r="A114" s="35" t="s">
        <v>526</v>
      </c>
      <c r="B114" s="36">
        <v>0</v>
      </c>
      <c r="C114" s="36">
        <v>0</v>
      </c>
      <c r="D114" s="108">
        <v>1678</v>
      </c>
      <c r="E114" s="37"/>
      <c r="F114" s="6"/>
    </row>
    <row r="115" spans="1:6" ht="15.75" customHeight="1">
      <c r="A115" s="35" t="s">
        <v>527</v>
      </c>
      <c r="B115" s="36">
        <v>0</v>
      </c>
      <c r="C115" s="36">
        <v>0</v>
      </c>
      <c r="D115" s="36">
        <v>10369.2</v>
      </c>
      <c r="E115" s="37" t="s">
        <v>100</v>
      </c>
      <c r="F115" s="109"/>
    </row>
    <row r="116" spans="1:6" ht="15.75" customHeight="1">
      <c r="A116" s="35" t="s">
        <v>745</v>
      </c>
      <c r="B116" s="36">
        <v>0</v>
      </c>
      <c r="C116" s="36">
        <v>15</v>
      </c>
      <c r="D116" s="36">
        <v>470267</v>
      </c>
      <c r="E116" s="37" t="s">
        <v>100</v>
      </c>
      <c r="F116" s="6"/>
    </row>
    <row r="117" spans="1:6" ht="15.75" customHeight="1">
      <c r="A117" s="35" t="s">
        <v>528</v>
      </c>
      <c r="B117" s="36">
        <v>0</v>
      </c>
      <c r="C117" s="36">
        <v>0</v>
      </c>
      <c r="D117" s="36">
        <v>19292</v>
      </c>
      <c r="E117" s="37" t="s">
        <v>100</v>
      </c>
      <c r="F117" s="6"/>
    </row>
    <row r="118" spans="1:6" ht="15.75" customHeight="1">
      <c r="A118" s="35" t="s">
        <v>529</v>
      </c>
      <c r="B118" s="36">
        <v>0</v>
      </c>
      <c r="C118" s="36">
        <v>0</v>
      </c>
      <c r="D118" s="36">
        <v>369615.6</v>
      </c>
      <c r="E118" s="37" t="s">
        <v>100</v>
      </c>
      <c r="F118" s="6"/>
    </row>
    <row r="119" spans="1:5" ht="15.75" customHeight="1">
      <c r="A119" s="35" t="s">
        <v>157</v>
      </c>
      <c r="B119" s="36">
        <v>0</v>
      </c>
      <c r="C119" s="36">
        <v>0</v>
      </c>
      <c r="D119" s="36">
        <v>28200</v>
      </c>
      <c r="E119" s="37" t="s">
        <v>100</v>
      </c>
    </row>
    <row r="120" spans="1:5" ht="15.75" customHeight="1">
      <c r="A120" s="35" t="s">
        <v>158</v>
      </c>
      <c r="B120" s="36">
        <v>0</v>
      </c>
      <c r="C120" s="36">
        <v>0</v>
      </c>
      <c r="D120" s="36">
        <v>441000</v>
      </c>
      <c r="E120" s="37" t="s">
        <v>100</v>
      </c>
    </row>
    <row r="121" spans="1:5" ht="15.75" customHeight="1">
      <c r="A121" s="35" t="s">
        <v>159</v>
      </c>
      <c r="B121" s="36">
        <v>0</v>
      </c>
      <c r="C121" s="36">
        <v>0</v>
      </c>
      <c r="D121" s="36">
        <v>5355</v>
      </c>
      <c r="E121" s="37" t="s">
        <v>100</v>
      </c>
    </row>
    <row r="122" spans="1:5" ht="15.75" customHeight="1">
      <c r="A122" s="35" t="s">
        <v>160</v>
      </c>
      <c r="B122" s="36">
        <v>0</v>
      </c>
      <c r="C122" s="36">
        <v>0</v>
      </c>
      <c r="D122" s="36">
        <v>198650</v>
      </c>
      <c r="E122" s="37" t="s">
        <v>100</v>
      </c>
    </row>
    <row r="123" spans="1:5" ht="15.75" customHeight="1">
      <c r="A123" s="35" t="s">
        <v>145</v>
      </c>
      <c r="B123" s="36">
        <v>680</v>
      </c>
      <c r="C123" s="36">
        <v>680</v>
      </c>
      <c r="D123" s="36">
        <v>797956.56</v>
      </c>
      <c r="E123" s="37">
        <f>SUM(D123/C123/10)</f>
        <v>117.34655294117647</v>
      </c>
    </row>
    <row r="124" spans="1:5" ht="15.75" customHeight="1">
      <c r="A124" s="35" t="s">
        <v>146</v>
      </c>
      <c r="B124" s="36">
        <v>1005</v>
      </c>
      <c r="C124" s="36">
        <v>1005</v>
      </c>
      <c r="D124" s="36">
        <v>866673</v>
      </c>
      <c r="E124" s="37">
        <f>SUM(D124/C124/10)</f>
        <v>86.23611940298507</v>
      </c>
    </row>
    <row r="125" spans="1:6" ht="15.75" customHeight="1">
      <c r="A125" s="35" t="s">
        <v>738</v>
      </c>
      <c r="B125" s="36">
        <v>1330</v>
      </c>
      <c r="C125" s="36">
        <v>1330</v>
      </c>
      <c r="D125" s="36">
        <v>1474520</v>
      </c>
      <c r="E125" s="37">
        <f>SUM(D125/C125/10)</f>
        <v>110.86616541353382</v>
      </c>
      <c r="F125" s="6"/>
    </row>
    <row r="126" spans="1:6" ht="15.75" customHeight="1">
      <c r="A126" s="35" t="s">
        <v>531</v>
      </c>
      <c r="B126" s="36">
        <v>0</v>
      </c>
      <c r="C126" s="36">
        <v>143</v>
      </c>
      <c r="D126" s="36">
        <v>147779</v>
      </c>
      <c r="E126" s="37" t="s">
        <v>100</v>
      </c>
      <c r="F126" s="6"/>
    </row>
    <row r="127" spans="1:6" ht="15.75" customHeight="1">
      <c r="A127" s="35" t="s">
        <v>161</v>
      </c>
      <c r="B127" s="36">
        <v>1200</v>
      </c>
      <c r="C127" s="36">
        <v>1395</v>
      </c>
      <c r="D127" s="36">
        <v>1507375</v>
      </c>
      <c r="E127" s="37">
        <f>SUM(D127/C127/10)</f>
        <v>108.05555555555557</v>
      </c>
      <c r="F127" s="6"/>
    </row>
    <row r="128" spans="1:5" ht="15.75" customHeight="1">
      <c r="A128" s="35" t="s">
        <v>746</v>
      </c>
      <c r="B128" s="36">
        <v>0</v>
      </c>
      <c r="C128" s="36">
        <f>SUM(B128:B128)</f>
        <v>0</v>
      </c>
      <c r="D128" s="36">
        <v>78092.55</v>
      </c>
      <c r="E128" s="37" t="s">
        <v>100</v>
      </c>
    </row>
    <row r="129" spans="1:6" ht="15.75" customHeight="1">
      <c r="A129" s="35" t="s">
        <v>532</v>
      </c>
      <c r="B129" s="36">
        <v>0</v>
      </c>
      <c r="C129" s="36">
        <v>0</v>
      </c>
      <c r="D129" s="36">
        <v>25500</v>
      </c>
      <c r="E129" s="37" t="s">
        <v>100</v>
      </c>
      <c r="F129" s="6"/>
    </row>
    <row r="130" spans="1:5" ht="15.75" customHeight="1">
      <c r="A130" s="35" t="s">
        <v>162</v>
      </c>
      <c r="B130" s="36">
        <v>0</v>
      </c>
      <c r="C130" s="36">
        <f>SUM(B130:B130)</f>
        <v>0</v>
      </c>
      <c r="D130" s="36">
        <v>57300</v>
      </c>
      <c r="E130" s="37" t="s">
        <v>100</v>
      </c>
    </row>
    <row r="131" spans="1:5" ht="15.75" customHeight="1">
      <c r="A131" s="35" t="s">
        <v>163</v>
      </c>
      <c r="B131" s="36">
        <v>0</v>
      </c>
      <c r="C131" s="36">
        <f>SUM(B131:B131)</f>
        <v>0</v>
      </c>
      <c r="D131" s="36">
        <v>30817</v>
      </c>
      <c r="E131" s="37" t="s">
        <v>100</v>
      </c>
    </row>
    <row r="132" spans="1:5" ht="15.75" customHeight="1">
      <c r="A132" s="35" t="s">
        <v>164</v>
      </c>
      <c r="B132" s="36">
        <v>0</v>
      </c>
      <c r="C132" s="36">
        <f>SUM(B132:B132)</f>
        <v>0</v>
      </c>
      <c r="D132" s="36">
        <v>2421</v>
      </c>
      <c r="E132" s="37" t="s">
        <v>100</v>
      </c>
    </row>
    <row r="133" spans="1:5" ht="15.75" customHeight="1">
      <c r="A133" s="35" t="s">
        <v>165</v>
      </c>
      <c r="B133" s="36">
        <v>0</v>
      </c>
      <c r="C133" s="36">
        <f>SUM(B133:B133)</f>
        <v>0</v>
      </c>
      <c r="D133" s="36">
        <v>576</v>
      </c>
      <c r="E133" s="37" t="s">
        <v>100</v>
      </c>
    </row>
    <row r="134" spans="1:5" ht="15.75" customHeight="1">
      <c r="A134" s="35" t="s">
        <v>147</v>
      </c>
      <c r="B134" s="36">
        <v>0</v>
      </c>
      <c r="C134" s="36">
        <v>0</v>
      </c>
      <c r="D134" s="36">
        <v>179200</v>
      </c>
      <c r="E134" s="37" t="s">
        <v>100</v>
      </c>
    </row>
    <row r="135" spans="1:5" ht="15.75" customHeight="1">
      <c r="A135" s="35" t="s">
        <v>148</v>
      </c>
      <c r="B135" s="36">
        <v>0</v>
      </c>
      <c r="C135" s="36">
        <v>0</v>
      </c>
      <c r="D135" s="36">
        <v>20717</v>
      </c>
      <c r="E135" s="37" t="s">
        <v>100</v>
      </c>
    </row>
    <row r="136" spans="1:6" ht="15.75" customHeight="1">
      <c r="A136" s="35" t="s">
        <v>533</v>
      </c>
      <c r="B136" s="36">
        <v>0</v>
      </c>
      <c r="C136" s="36">
        <v>0</v>
      </c>
      <c r="D136" s="36">
        <v>2269</v>
      </c>
      <c r="E136" s="37" t="s">
        <v>100</v>
      </c>
      <c r="F136" s="6"/>
    </row>
    <row r="137" spans="1:5" ht="15.75" customHeight="1">
      <c r="A137" s="35" t="s">
        <v>149</v>
      </c>
      <c r="B137" s="36">
        <v>84</v>
      </c>
      <c r="C137" s="36">
        <f>SUM(B137:B137)</f>
        <v>84</v>
      </c>
      <c r="D137" s="36">
        <v>201020</v>
      </c>
      <c r="E137" s="37">
        <f>SUM(D137/C137/10)</f>
        <v>239.3095238095238</v>
      </c>
    </row>
    <row r="138" spans="1:5" ht="15.75" customHeight="1">
      <c r="A138" s="43" t="s">
        <v>534</v>
      </c>
      <c r="B138" s="44">
        <v>0</v>
      </c>
      <c r="C138" s="44">
        <v>0</v>
      </c>
      <c r="D138" s="44">
        <v>34053.02</v>
      </c>
      <c r="E138" s="45"/>
    </row>
    <row r="139" spans="1:6" ht="15.75" customHeight="1">
      <c r="A139" s="43" t="s">
        <v>166</v>
      </c>
      <c r="B139" s="44">
        <v>0</v>
      </c>
      <c r="C139" s="44">
        <v>0</v>
      </c>
      <c r="D139" s="44">
        <v>343931.61</v>
      </c>
      <c r="E139" s="45" t="s">
        <v>100</v>
      </c>
      <c r="F139" s="6"/>
    </row>
    <row r="140" spans="1:6" ht="15.75" customHeight="1">
      <c r="A140" s="43" t="s">
        <v>747</v>
      </c>
      <c r="B140" s="44">
        <v>0</v>
      </c>
      <c r="C140" s="44">
        <v>0</v>
      </c>
      <c r="D140" s="44">
        <v>50800</v>
      </c>
      <c r="E140" s="45" t="s">
        <v>100</v>
      </c>
      <c r="F140" s="109"/>
    </row>
    <row r="141" spans="1:5" ht="15.75" customHeight="1">
      <c r="A141" s="43" t="s">
        <v>169</v>
      </c>
      <c r="B141" s="44">
        <v>398</v>
      </c>
      <c r="C141" s="44">
        <v>398</v>
      </c>
      <c r="D141" s="44">
        <v>403812</v>
      </c>
      <c r="E141" s="37">
        <f>SUM(D141/C141/10)</f>
        <v>101.4603015075377</v>
      </c>
    </row>
    <row r="142" spans="1:5" ht="15.75" customHeight="1">
      <c r="A142" s="43" t="s">
        <v>168</v>
      </c>
      <c r="B142" s="44">
        <v>0</v>
      </c>
      <c r="C142" s="44">
        <v>0</v>
      </c>
      <c r="D142" s="44">
        <v>19000</v>
      </c>
      <c r="E142" s="37" t="s">
        <v>100</v>
      </c>
    </row>
    <row r="143" spans="1:5" ht="15.75" customHeight="1">
      <c r="A143" s="43" t="s">
        <v>535</v>
      </c>
      <c r="B143" s="44">
        <v>0</v>
      </c>
      <c r="C143" s="44">
        <v>0</v>
      </c>
      <c r="D143" s="44">
        <v>16500</v>
      </c>
      <c r="E143" s="37" t="s">
        <v>100</v>
      </c>
    </row>
    <row r="144" spans="1:5" ht="15.75" customHeight="1">
      <c r="A144" s="43" t="s">
        <v>167</v>
      </c>
      <c r="B144" s="44">
        <v>0</v>
      </c>
      <c r="C144" s="44">
        <v>0</v>
      </c>
      <c r="D144" s="44">
        <v>232569.37</v>
      </c>
      <c r="E144" s="45" t="s">
        <v>100</v>
      </c>
    </row>
    <row r="145" spans="1:6" ht="15.75" customHeight="1">
      <c r="A145" s="43" t="s">
        <v>536</v>
      </c>
      <c r="B145" s="44">
        <v>0</v>
      </c>
      <c r="C145" s="44">
        <v>0</v>
      </c>
      <c r="D145" s="44">
        <v>17227</v>
      </c>
      <c r="E145" s="37" t="s">
        <v>100</v>
      </c>
      <c r="F145" s="6"/>
    </row>
    <row r="146" spans="1:5" ht="15.75" customHeight="1">
      <c r="A146" s="35" t="s">
        <v>128</v>
      </c>
      <c r="B146" s="36">
        <v>900</v>
      </c>
      <c r="C146" s="36">
        <f>SUM(B146:B146)</f>
        <v>900</v>
      </c>
      <c r="D146" s="36">
        <v>622842.76</v>
      </c>
      <c r="E146" s="37">
        <f>SUM(D146/C146/10)</f>
        <v>69.20475111111111</v>
      </c>
    </row>
    <row r="147" spans="1:6" ht="15.75" customHeight="1">
      <c r="A147" s="32" t="s">
        <v>87</v>
      </c>
      <c r="B147" s="33">
        <v>0</v>
      </c>
      <c r="C147" s="33">
        <v>0</v>
      </c>
      <c r="D147" s="33">
        <v>53129.54</v>
      </c>
      <c r="E147" s="34" t="s">
        <v>100</v>
      </c>
      <c r="F147" s="6"/>
    </row>
    <row r="148" spans="1:6" ht="15.75" customHeight="1">
      <c r="A148" s="35" t="s">
        <v>537</v>
      </c>
      <c r="B148" s="36">
        <v>0</v>
      </c>
      <c r="C148" s="36">
        <v>0</v>
      </c>
      <c r="D148" s="36">
        <v>3360</v>
      </c>
      <c r="E148" s="37" t="s">
        <v>100</v>
      </c>
      <c r="F148" s="6"/>
    </row>
    <row r="149" spans="1:6" ht="15.75" customHeight="1">
      <c r="A149" s="110" t="s">
        <v>538</v>
      </c>
      <c r="B149" s="111">
        <v>0</v>
      </c>
      <c r="C149" s="111">
        <v>0</v>
      </c>
      <c r="D149" s="111">
        <v>2503</v>
      </c>
      <c r="E149" s="112" t="s">
        <v>100</v>
      </c>
      <c r="F149" s="6"/>
    </row>
    <row r="150" spans="1:6" ht="15.75" customHeight="1">
      <c r="A150" s="43" t="s">
        <v>539</v>
      </c>
      <c r="B150" s="44">
        <v>0</v>
      </c>
      <c r="C150" s="44">
        <f>SUM(B150:B150)</f>
        <v>0</v>
      </c>
      <c r="D150" s="44">
        <v>2000</v>
      </c>
      <c r="E150" s="45" t="s">
        <v>100</v>
      </c>
      <c r="F150" s="6"/>
    </row>
    <row r="151" spans="1:8" s="31" customFormat="1" ht="15.75" customHeight="1" thickBot="1">
      <c r="A151" s="43" t="s">
        <v>540</v>
      </c>
      <c r="B151" s="44">
        <v>0</v>
      </c>
      <c r="C151" s="44">
        <v>0</v>
      </c>
      <c r="D151" s="44">
        <v>17</v>
      </c>
      <c r="E151" s="45" t="s">
        <v>100</v>
      </c>
      <c r="F151" s="30"/>
      <c r="G151" s="30"/>
      <c r="H151" s="30"/>
    </row>
    <row r="152" spans="1:8" s="115" customFormat="1" ht="15.75" customHeight="1" thickBot="1">
      <c r="A152" s="113" t="s">
        <v>51</v>
      </c>
      <c r="B152" s="47">
        <f>SUM(B86:B151)</f>
        <v>6664</v>
      </c>
      <c r="C152" s="47">
        <f>SUM(C86:C151)</f>
        <v>7175</v>
      </c>
      <c r="D152" s="47">
        <f>SUM(D86:D151)</f>
        <v>11923348.469999999</v>
      </c>
      <c r="E152" s="104">
        <f>SUM(D152/C152/10)</f>
        <v>166.17907275261322</v>
      </c>
      <c r="F152" s="114"/>
      <c r="G152" s="114"/>
      <c r="H152" s="114"/>
    </row>
    <row r="153" spans="1:5" ht="15.75" customHeight="1" thickBot="1">
      <c r="A153" s="116"/>
      <c r="B153" s="117"/>
      <c r="C153" s="117"/>
      <c r="D153" s="117"/>
      <c r="E153" s="118"/>
    </row>
    <row r="154" spans="1:5" ht="15.75" customHeight="1" thickBot="1">
      <c r="A154" s="113" t="s">
        <v>52</v>
      </c>
      <c r="B154" s="69"/>
      <c r="C154" s="69"/>
      <c r="D154" s="69"/>
      <c r="E154" s="70"/>
    </row>
    <row r="155" spans="1:5" ht="15.75" customHeight="1">
      <c r="A155" s="119" t="s">
        <v>170</v>
      </c>
      <c r="B155" s="120">
        <v>0</v>
      </c>
      <c r="C155" s="120">
        <v>0</v>
      </c>
      <c r="D155" s="120">
        <v>14000</v>
      </c>
      <c r="E155" s="121" t="s">
        <v>100</v>
      </c>
    </row>
    <row r="156" spans="1:5" ht="15.75" customHeight="1">
      <c r="A156" s="122" t="s">
        <v>172</v>
      </c>
      <c r="B156" s="111">
        <v>0</v>
      </c>
      <c r="C156" s="111">
        <v>0</v>
      </c>
      <c r="D156" s="111">
        <v>616200</v>
      </c>
      <c r="E156" s="4" t="s">
        <v>100</v>
      </c>
    </row>
    <row r="157" spans="1:5" ht="15.75" customHeight="1">
      <c r="A157" s="35" t="s">
        <v>530</v>
      </c>
      <c r="B157" s="36">
        <v>0</v>
      </c>
      <c r="C157" s="36">
        <v>0</v>
      </c>
      <c r="D157" s="36">
        <v>259800</v>
      </c>
      <c r="E157" s="37" t="s">
        <v>100</v>
      </c>
    </row>
    <row r="158" spans="1:5" ht="15.75" customHeight="1">
      <c r="A158" s="35" t="s">
        <v>123</v>
      </c>
      <c r="B158" s="36">
        <v>8350</v>
      </c>
      <c r="C158" s="36">
        <f>SUM(B158:B158)</f>
        <v>8350</v>
      </c>
      <c r="D158" s="36">
        <v>2674340</v>
      </c>
      <c r="E158" s="37">
        <f>SUM(D158/C158/10)</f>
        <v>32.02802395209581</v>
      </c>
    </row>
    <row r="159" spans="1:8" s="115" customFormat="1" ht="15.75" customHeight="1" thickBot="1">
      <c r="A159" s="35" t="s">
        <v>171</v>
      </c>
      <c r="B159" s="36">
        <v>0</v>
      </c>
      <c r="C159" s="36">
        <f>SUM(B159:B159)</f>
        <v>0</v>
      </c>
      <c r="D159" s="36">
        <v>14500</v>
      </c>
      <c r="E159" s="37" t="s">
        <v>100</v>
      </c>
      <c r="F159" s="114"/>
      <c r="G159" s="114"/>
      <c r="H159" s="114"/>
    </row>
    <row r="160" spans="1:8" s="31" customFormat="1" ht="15.75" customHeight="1" thickBot="1">
      <c r="A160" s="46" t="s">
        <v>53</v>
      </c>
      <c r="B160" s="47">
        <f>SUM(B155:B159)</f>
        <v>8350</v>
      </c>
      <c r="C160" s="47">
        <f>SUM(C155:C159)</f>
        <v>8350</v>
      </c>
      <c r="D160" s="47">
        <f>SUM(D155:D159)</f>
        <v>3578840</v>
      </c>
      <c r="E160" s="104">
        <f>SUM(D160/C160/10)</f>
        <v>42.86035928143713</v>
      </c>
      <c r="F160" s="30"/>
      <c r="G160" s="30"/>
      <c r="H160" s="30"/>
    </row>
    <row r="161" spans="1:8" s="31" customFormat="1" ht="15.75" customHeight="1" thickBot="1">
      <c r="A161" s="123"/>
      <c r="B161" s="124"/>
      <c r="C161" s="124"/>
      <c r="D161" s="124"/>
      <c r="E161" s="125"/>
      <c r="F161" s="30"/>
      <c r="G161" s="30"/>
      <c r="H161" s="30"/>
    </row>
    <row r="162" spans="1:8" s="5" customFormat="1" ht="15.75" customHeight="1" thickBot="1">
      <c r="A162" s="46" t="s">
        <v>111</v>
      </c>
      <c r="B162" s="47"/>
      <c r="C162" s="47"/>
      <c r="D162" s="47"/>
      <c r="E162" s="48"/>
      <c r="F162" s="126"/>
      <c r="G162" s="126"/>
      <c r="H162" s="126"/>
    </row>
    <row r="163" spans="1:8" s="42" customFormat="1" ht="15.75" customHeight="1">
      <c r="A163" s="127" t="s">
        <v>124</v>
      </c>
      <c r="B163" s="128">
        <f>SUM(B164:B168)</f>
        <v>0</v>
      </c>
      <c r="C163" s="128">
        <f>SUM(C164:C168)</f>
        <v>3024.8</v>
      </c>
      <c r="D163" s="128">
        <f>SUM(D164:D168)</f>
        <v>3024485</v>
      </c>
      <c r="E163" s="129">
        <f aca="true" t="shared" si="3" ref="E163:E216">SUM(D163/C163/10)</f>
        <v>99.98958608833641</v>
      </c>
      <c r="F163" s="41"/>
      <c r="G163" s="130"/>
      <c r="H163" s="41"/>
    </row>
    <row r="164" spans="1:8" s="42" customFormat="1" ht="15.75" customHeight="1">
      <c r="A164" s="131" t="s">
        <v>541</v>
      </c>
      <c r="B164" s="132">
        <v>0</v>
      </c>
      <c r="C164" s="132">
        <v>44.3</v>
      </c>
      <c r="D164" s="132">
        <v>44265</v>
      </c>
      <c r="E164" s="133">
        <f t="shared" si="3"/>
        <v>99.92099322799098</v>
      </c>
      <c r="F164" s="41"/>
      <c r="G164" s="130"/>
      <c r="H164" s="41"/>
    </row>
    <row r="165" spans="1:8" s="42" customFormat="1" ht="15.75" customHeight="1">
      <c r="A165" s="131" t="s">
        <v>175</v>
      </c>
      <c r="B165" s="132">
        <v>0</v>
      </c>
      <c r="C165" s="132">
        <v>300</v>
      </c>
      <c r="D165" s="132">
        <v>299964</v>
      </c>
      <c r="E165" s="133">
        <f>SUM(D165/C165/10)</f>
        <v>99.988</v>
      </c>
      <c r="F165" s="41"/>
      <c r="G165" s="41"/>
      <c r="H165" s="41"/>
    </row>
    <row r="166" spans="1:8" s="42" customFormat="1" ht="15.75" customHeight="1">
      <c r="A166" s="131" t="s">
        <v>542</v>
      </c>
      <c r="B166" s="132">
        <v>0</v>
      </c>
      <c r="C166" s="132">
        <v>418</v>
      </c>
      <c r="D166" s="132">
        <v>417892</v>
      </c>
      <c r="E166" s="133"/>
      <c r="F166" s="41"/>
      <c r="G166" s="41"/>
      <c r="H166" s="41"/>
    </row>
    <row r="167" spans="1:8" s="42" customFormat="1" ht="15.75" customHeight="1">
      <c r="A167" s="131" t="s">
        <v>173</v>
      </c>
      <c r="B167" s="132">
        <v>0</v>
      </c>
      <c r="C167" s="132">
        <v>949.7</v>
      </c>
      <c r="D167" s="132">
        <v>949700</v>
      </c>
      <c r="E167" s="133">
        <f>SUM(D167/C167/10)</f>
        <v>100</v>
      </c>
      <c r="F167" s="41"/>
      <c r="G167" s="41"/>
      <c r="H167" s="41"/>
    </row>
    <row r="168" spans="1:8" s="5" customFormat="1" ht="15.75" customHeight="1" thickBot="1">
      <c r="A168" s="134" t="s">
        <v>174</v>
      </c>
      <c r="B168" s="135">
        <v>0</v>
      </c>
      <c r="C168" s="135">
        <v>1312.8</v>
      </c>
      <c r="D168" s="135">
        <v>1312664</v>
      </c>
      <c r="E168" s="136">
        <f>SUM(D168/C168/10)</f>
        <v>99.98964046313225</v>
      </c>
      <c r="F168" s="126"/>
      <c r="G168" s="126"/>
      <c r="H168" s="126"/>
    </row>
    <row r="169" spans="1:8" s="5" customFormat="1" ht="15.75" customHeight="1">
      <c r="A169" s="127" t="s">
        <v>110</v>
      </c>
      <c r="B169" s="128">
        <v>30177.6</v>
      </c>
      <c r="C169" s="128">
        <f>SUM(B169:B169)</f>
        <v>30177.6</v>
      </c>
      <c r="D169" s="128">
        <v>30177643</v>
      </c>
      <c r="E169" s="129">
        <f t="shared" si="3"/>
        <v>100.00014248979376</v>
      </c>
      <c r="F169" s="126"/>
      <c r="G169" s="126"/>
      <c r="H169" s="126"/>
    </row>
    <row r="170" spans="1:8" s="42" customFormat="1" ht="15.75" customHeight="1">
      <c r="A170" s="137" t="s">
        <v>113</v>
      </c>
      <c r="B170" s="138">
        <f>SUM(B171:B180)</f>
        <v>0</v>
      </c>
      <c r="C170" s="138">
        <f>SUM(C171:C180)</f>
        <v>113424.00000000001</v>
      </c>
      <c r="D170" s="138">
        <f>SUM(D171:D180)</f>
        <v>113424003.4</v>
      </c>
      <c r="E170" s="139">
        <f t="shared" si="3"/>
        <v>100.00000299760191</v>
      </c>
      <c r="F170" s="41"/>
      <c r="G170" s="41"/>
      <c r="H170" s="41"/>
    </row>
    <row r="171" spans="1:8" s="42" customFormat="1" ht="15.75" customHeight="1">
      <c r="A171" s="63" t="s">
        <v>543</v>
      </c>
      <c r="B171" s="64">
        <v>0</v>
      </c>
      <c r="C171" s="64">
        <v>9.1</v>
      </c>
      <c r="D171" s="64">
        <v>9100</v>
      </c>
      <c r="E171" s="37">
        <f t="shared" si="3"/>
        <v>100</v>
      </c>
      <c r="F171" s="41"/>
      <c r="G171" s="41"/>
      <c r="H171" s="41"/>
    </row>
    <row r="172" spans="1:8" s="42" customFormat="1" ht="15.75" customHeight="1">
      <c r="A172" s="63" t="s">
        <v>176</v>
      </c>
      <c r="B172" s="64">
        <v>0</v>
      </c>
      <c r="C172" s="64">
        <v>164.5</v>
      </c>
      <c r="D172" s="64">
        <v>164550</v>
      </c>
      <c r="E172" s="37">
        <f>SUM(D172/C172/10)</f>
        <v>100.03039513677811</v>
      </c>
      <c r="F172" s="41"/>
      <c r="G172" s="41"/>
      <c r="H172" s="41"/>
    </row>
    <row r="173" spans="1:8" s="42" customFormat="1" ht="15.75" customHeight="1">
      <c r="A173" s="63" t="s">
        <v>177</v>
      </c>
      <c r="B173" s="64">
        <v>0</v>
      </c>
      <c r="C173" s="64">
        <v>94475</v>
      </c>
      <c r="D173" s="64">
        <v>94475000</v>
      </c>
      <c r="E173" s="37">
        <f t="shared" si="3"/>
        <v>100</v>
      </c>
      <c r="F173" s="41"/>
      <c r="G173" s="41"/>
      <c r="H173" s="41"/>
    </row>
    <row r="174" spans="1:8" s="42" customFormat="1" ht="15.75" customHeight="1">
      <c r="A174" s="63" t="s">
        <v>178</v>
      </c>
      <c r="B174" s="64">
        <v>0</v>
      </c>
      <c r="C174" s="64">
        <v>12725</v>
      </c>
      <c r="D174" s="64">
        <v>12725000</v>
      </c>
      <c r="E174" s="37">
        <f t="shared" si="3"/>
        <v>100</v>
      </c>
      <c r="F174" s="41"/>
      <c r="G174" s="41"/>
      <c r="H174" s="41"/>
    </row>
    <row r="175" spans="1:8" s="42" customFormat="1" ht="15.75" customHeight="1">
      <c r="A175" s="63" t="s">
        <v>179</v>
      </c>
      <c r="B175" s="64">
        <v>0</v>
      </c>
      <c r="C175" s="64">
        <v>849.8</v>
      </c>
      <c r="D175" s="64">
        <v>849845.4</v>
      </c>
      <c r="E175" s="37">
        <f t="shared" si="3"/>
        <v>100.00534243351377</v>
      </c>
      <c r="F175" s="41"/>
      <c r="G175" s="41"/>
      <c r="H175" s="41"/>
    </row>
    <row r="176" spans="1:8" s="42" customFormat="1" ht="15.75" customHeight="1">
      <c r="A176" s="63" t="s">
        <v>544</v>
      </c>
      <c r="B176" s="64">
        <v>0</v>
      </c>
      <c r="C176" s="64">
        <v>1329.7</v>
      </c>
      <c r="D176" s="64">
        <v>1329689</v>
      </c>
      <c r="E176" s="37">
        <f t="shared" si="3"/>
        <v>99.99917274573212</v>
      </c>
      <c r="F176" s="41"/>
      <c r="G176" s="41"/>
      <c r="H176" s="41"/>
    </row>
    <row r="177" spans="1:8" s="42" customFormat="1" ht="15.75" customHeight="1">
      <c r="A177" s="63" t="s">
        <v>180</v>
      </c>
      <c r="B177" s="64">
        <v>0</v>
      </c>
      <c r="C177" s="64">
        <v>33.1</v>
      </c>
      <c r="D177" s="64">
        <v>33050</v>
      </c>
      <c r="E177" s="37">
        <f t="shared" si="3"/>
        <v>99.8489425981873</v>
      </c>
      <c r="F177" s="41"/>
      <c r="G177" s="41"/>
      <c r="H177" s="41"/>
    </row>
    <row r="178" spans="1:8" s="42" customFormat="1" ht="15.75" customHeight="1">
      <c r="A178" s="63" t="s">
        <v>181</v>
      </c>
      <c r="B178" s="64">
        <v>0</v>
      </c>
      <c r="C178" s="64">
        <v>1641.1</v>
      </c>
      <c r="D178" s="64">
        <v>1641065</v>
      </c>
      <c r="E178" s="37">
        <f>SUM(D178/C178/10)</f>
        <v>99.99786728413869</v>
      </c>
      <c r="F178" s="41"/>
      <c r="G178" s="41"/>
      <c r="H178" s="41"/>
    </row>
    <row r="179" spans="1:8" s="42" customFormat="1" ht="15.75" customHeight="1">
      <c r="A179" s="63" t="s">
        <v>545</v>
      </c>
      <c r="B179" s="64">
        <v>0</v>
      </c>
      <c r="C179" s="64">
        <v>1234.7</v>
      </c>
      <c r="D179" s="64">
        <v>1234704</v>
      </c>
      <c r="E179" s="37">
        <f>SUM(D179/C179/10)</f>
        <v>100.0003239653357</v>
      </c>
      <c r="F179" s="41"/>
      <c r="G179" s="41"/>
      <c r="H179" s="41"/>
    </row>
    <row r="180" spans="1:8" s="5" customFormat="1" ht="15.75" customHeight="1" thickBot="1">
      <c r="A180" s="140" t="s">
        <v>546</v>
      </c>
      <c r="B180" s="141">
        <v>0</v>
      </c>
      <c r="C180" s="141">
        <v>962</v>
      </c>
      <c r="D180" s="141">
        <v>962000</v>
      </c>
      <c r="E180" s="142">
        <f>SUM(D180/C180/10)</f>
        <v>100</v>
      </c>
      <c r="F180" s="126"/>
      <c r="G180" s="126"/>
      <c r="H180" s="126"/>
    </row>
    <row r="181" spans="1:8" s="5" customFormat="1" ht="15.75" customHeight="1">
      <c r="A181" s="127" t="s">
        <v>129</v>
      </c>
      <c r="B181" s="128">
        <f>SUM(B182:B183)</f>
        <v>0</v>
      </c>
      <c r="C181" s="128">
        <f>SUM(C182:C183)</f>
        <v>4151.8</v>
      </c>
      <c r="D181" s="128">
        <f>SUM(D182:D183)</f>
        <v>4139950</v>
      </c>
      <c r="E181" s="129">
        <f t="shared" si="3"/>
        <v>99.71458162724602</v>
      </c>
      <c r="F181" s="126"/>
      <c r="G181" s="126"/>
      <c r="H181" s="126"/>
    </row>
    <row r="182" spans="1:8" s="5" customFormat="1" ht="15.75" customHeight="1">
      <c r="A182" s="63" t="s">
        <v>547</v>
      </c>
      <c r="B182" s="64">
        <v>0</v>
      </c>
      <c r="C182" s="64">
        <v>4120.3</v>
      </c>
      <c r="D182" s="64">
        <v>4108450</v>
      </c>
      <c r="E182" s="133">
        <f t="shared" si="3"/>
        <v>99.71239958255467</v>
      </c>
      <c r="F182" s="126"/>
      <c r="G182" s="126"/>
      <c r="H182" s="126"/>
    </row>
    <row r="183" spans="1:8" s="5" customFormat="1" ht="15.75" customHeight="1" thickBot="1">
      <c r="A183" s="140" t="s">
        <v>548</v>
      </c>
      <c r="B183" s="141">
        <v>0</v>
      </c>
      <c r="C183" s="141">
        <v>31.5</v>
      </c>
      <c r="D183" s="141">
        <v>31500</v>
      </c>
      <c r="E183" s="143">
        <f t="shared" si="3"/>
        <v>100</v>
      </c>
      <c r="F183" s="126"/>
      <c r="G183" s="126"/>
      <c r="H183" s="126"/>
    </row>
    <row r="184" spans="1:8" s="42" customFormat="1" ht="15.75" customHeight="1">
      <c r="A184" s="127" t="s">
        <v>114</v>
      </c>
      <c r="B184" s="128">
        <f>SUM(B185:B195)</f>
        <v>0</v>
      </c>
      <c r="C184" s="128">
        <f>SUM(C185:C195)</f>
        <v>1664.3999999999999</v>
      </c>
      <c r="D184" s="128">
        <f>SUM(D185:D195)</f>
        <v>1664358.06</v>
      </c>
      <c r="E184" s="129">
        <f t="shared" si="3"/>
        <v>99.99748017303534</v>
      </c>
      <c r="F184" s="144"/>
      <c r="G184" s="41"/>
      <c r="H184" s="41"/>
    </row>
    <row r="185" spans="1:8" s="42" customFormat="1" ht="15.75" customHeight="1">
      <c r="A185" s="63" t="s">
        <v>182</v>
      </c>
      <c r="B185" s="64">
        <v>0</v>
      </c>
      <c r="C185" s="64">
        <v>28</v>
      </c>
      <c r="D185" s="64">
        <v>28000</v>
      </c>
      <c r="E185" s="133">
        <f t="shared" si="3"/>
        <v>100</v>
      </c>
      <c r="F185" s="41"/>
      <c r="G185" s="41"/>
      <c r="H185" s="41"/>
    </row>
    <row r="186" spans="1:8" s="42" customFormat="1" ht="15.75" customHeight="1">
      <c r="A186" s="63" t="s">
        <v>182</v>
      </c>
      <c r="B186" s="64">
        <v>0</v>
      </c>
      <c r="C186" s="64">
        <v>6</v>
      </c>
      <c r="D186" s="64">
        <v>6000</v>
      </c>
      <c r="E186" s="133">
        <f t="shared" si="3"/>
        <v>100</v>
      </c>
      <c r="F186" s="41"/>
      <c r="G186" s="41"/>
      <c r="H186" s="41"/>
    </row>
    <row r="187" spans="1:8" s="42" customFormat="1" ht="15.75" customHeight="1">
      <c r="A187" s="63" t="s">
        <v>183</v>
      </c>
      <c r="B187" s="64">
        <v>0</v>
      </c>
      <c r="C187" s="64">
        <v>131</v>
      </c>
      <c r="D187" s="64">
        <v>130910</v>
      </c>
      <c r="E187" s="133">
        <f t="shared" si="3"/>
        <v>99.93129770992365</v>
      </c>
      <c r="F187" s="130"/>
      <c r="G187" s="41"/>
      <c r="H187" s="41"/>
    </row>
    <row r="188" spans="1:8" s="42" customFormat="1" ht="15.75" customHeight="1">
      <c r="A188" s="63" t="s">
        <v>549</v>
      </c>
      <c r="B188" s="64">
        <v>0</v>
      </c>
      <c r="C188" s="64">
        <v>50</v>
      </c>
      <c r="D188" s="64">
        <v>50000</v>
      </c>
      <c r="E188" s="133">
        <f t="shared" si="3"/>
        <v>100</v>
      </c>
      <c r="F188" s="130"/>
      <c r="G188" s="41"/>
      <c r="H188" s="41"/>
    </row>
    <row r="189" spans="1:8" s="42" customFormat="1" ht="15.75" customHeight="1">
      <c r="A189" s="63" t="s">
        <v>184</v>
      </c>
      <c r="B189" s="64">
        <v>0</v>
      </c>
      <c r="C189" s="64">
        <v>180</v>
      </c>
      <c r="D189" s="64">
        <v>180000</v>
      </c>
      <c r="E189" s="133">
        <f t="shared" si="3"/>
        <v>100</v>
      </c>
      <c r="F189" s="41"/>
      <c r="G189" s="41"/>
      <c r="H189" s="41"/>
    </row>
    <row r="190" spans="1:8" s="42" customFormat="1" ht="15.75" customHeight="1">
      <c r="A190" s="63" t="s">
        <v>550</v>
      </c>
      <c r="B190" s="64">
        <v>0</v>
      </c>
      <c r="C190" s="64">
        <v>30</v>
      </c>
      <c r="D190" s="64">
        <v>30000</v>
      </c>
      <c r="E190" s="133">
        <f t="shared" si="3"/>
        <v>100</v>
      </c>
      <c r="F190" s="41"/>
      <c r="G190" s="41"/>
      <c r="H190" s="41"/>
    </row>
    <row r="191" spans="1:8" s="42" customFormat="1" ht="15.75" customHeight="1">
      <c r="A191" s="63" t="s">
        <v>551</v>
      </c>
      <c r="B191" s="64">
        <v>0</v>
      </c>
      <c r="C191" s="64">
        <v>9.8</v>
      </c>
      <c r="D191" s="64">
        <v>9828</v>
      </c>
      <c r="E191" s="133">
        <f t="shared" si="3"/>
        <v>100.28571428571428</v>
      </c>
      <c r="F191" s="41"/>
      <c r="G191" s="41"/>
      <c r="H191" s="41"/>
    </row>
    <row r="192" spans="1:8" s="42" customFormat="1" ht="15.75" customHeight="1">
      <c r="A192" s="63" t="s">
        <v>185</v>
      </c>
      <c r="B192" s="64">
        <v>0</v>
      </c>
      <c r="C192" s="64">
        <v>50</v>
      </c>
      <c r="D192" s="64">
        <v>50000</v>
      </c>
      <c r="E192" s="133">
        <f t="shared" si="3"/>
        <v>100</v>
      </c>
      <c r="F192" s="41"/>
      <c r="G192" s="41"/>
      <c r="H192" s="41"/>
    </row>
    <row r="193" spans="1:8" s="42" customFormat="1" ht="15.75" customHeight="1">
      <c r="A193" s="63" t="s">
        <v>186</v>
      </c>
      <c r="B193" s="64">
        <v>0</v>
      </c>
      <c r="C193" s="64">
        <v>171.7</v>
      </c>
      <c r="D193" s="64">
        <v>171656.53</v>
      </c>
      <c r="E193" s="133">
        <f t="shared" si="3"/>
        <v>99.97468258590565</v>
      </c>
      <c r="F193" s="41"/>
      <c r="G193" s="41"/>
      <c r="H193" s="41"/>
    </row>
    <row r="194" spans="1:8" s="5" customFormat="1" ht="15.75" customHeight="1">
      <c r="A194" s="63" t="s">
        <v>187</v>
      </c>
      <c r="B194" s="64">
        <v>0</v>
      </c>
      <c r="C194" s="64">
        <v>972.6</v>
      </c>
      <c r="D194" s="64">
        <v>972663.53</v>
      </c>
      <c r="E194" s="133">
        <f t="shared" si="3"/>
        <v>100.00653197614642</v>
      </c>
      <c r="F194" s="126"/>
      <c r="G194" s="126"/>
      <c r="H194" s="126"/>
    </row>
    <row r="195" spans="1:8" s="5" customFormat="1" ht="15.75" customHeight="1" thickBot="1">
      <c r="A195" s="140" t="s">
        <v>552</v>
      </c>
      <c r="B195" s="141">
        <v>0</v>
      </c>
      <c r="C195" s="141">
        <v>35.3</v>
      </c>
      <c r="D195" s="141">
        <v>35300</v>
      </c>
      <c r="E195" s="143">
        <f t="shared" si="3"/>
        <v>100.00000000000001</v>
      </c>
      <c r="F195" s="126"/>
      <c r="G195" s="126"/>
      <c r="H195" s="126"/>
    </row>
    <row r="196" spans="1:8" s="5" customFormat="1" ht="15.75" customHeight="1">
      <c r="A196" s="22" t="s">
        <v>553</v>
      </c>
      <c r="B196" s="23">
        <f>SUM(B197:B198)</f>
        <v>0</v>
      </c>
      <c r="C196" s="23">
        <f>SUM(C197:C198)</f>
        <v>38.300000000000004</v>
      </c>
      <c r="D196" s="23">
        <f>SUM(D197:D198)</f>
        <v>38345.99</v>
      </c>
      <c r="E196" s="145">
        <f t="shared" si="3"/>
        <v>100.1200783289817</v>
      </c>
      <c r="F196" s="126"/>
      <c r="G196" s="126"/>
      <c r="H196" s="126"/>
    </row>
    <row r="197" spans="1:8" s="5" customFormat="1" ht="15.75" customHeight="1">
      <c r="A197" s="63" t="s">
        <v>554</v>
      </c>
      <c r="B197" s="64">
        <v>0</v>
      </c>
      <c r="C197" s="64">
        <v>35.2</v>
      </c>
      <c r="D197" s="64">
        <v>35234.49</v>
      </c>
      <c r="E197" s="133">
        <f t="shared" si="3"/>
        <v>100.09798295454544</v>
      </c>
      <c r="F197" s="126"/>
      <c r="G197" s="126"/>
      <c r="H197" s="126"/>
    </row>
    <row r="198" spans="1:8" s="5" customFormat="1" ht="15.75" customHeight="1" thickBot="1">
      <c r="A198" s="140" t="s">
        <v>555</v>
      </c>
      <c r="B198" s="141">
        <v>0</v>
      </c>
      <c r="C198" s="141">
        <v>3.1</v>
      </c>
      <c r="D198" s="141">
        <v>3111.5</v>
      </c>
      <c r="E198" s="146">
        <f t="shared" si="3"/>
        <v>100.37096774193547</v>
      </c>
      <c r="F198" s="126"/>
      <c r="G198" s="126"/>
      <c r="H198" s="126"/>
    </row>
    <row r="199" spans="1:8" s="42" customFormat="1" ht="15.75" customHeight="1">
      <c r="A199" s="127" t="s">
        <v>54</v>
      </c>
      <c r="B199" s="128">
        <f>SUM(B200:B202)</f>
        <v>2800</v>
      </c>
      <c r="C199" s="128">
        <f>SUM(C200:C202)</f>
        <v>2804</v>
      </c>
      <c r="D199" s="128">
        <f>SUM(D200:D202)</f>
        <v>3584062.27</v>
      </c>
      <c r="E199" s="147">
        <f t="shared" si="3"/>
        <v>127.81962446504993</v>
      </c>
      <c r="F199" s="41"/>
      <c r="G199" s="41"/>
      <c r="H199" s="41"/>
    </row>
    <row r="200" spans="1:8" s="42" customFormat="1" ht="15.75" customHeight="1">
      <c r="A200" s="63" t="s">
        <v>188</v>
      </c>
      <c r="B200" s="64">
        <v>2800</v>
      </c>
      <c r="C200" s="64">
        <v>2800</v>
      </c>
      <c r="D200" s="64">
        <v>3542363.27</v>
      </c>
      <c r="E200" s="133">
        <f>SUM(D200/C200/10)</f>
        <v>126.51297392857143</v>
      </c>
      <c r="F200" s="41"/>
      <c r="G200" s="41"/>
      <c r="H200" s="41"/>
    </row>
    <row r="201" spans="1:8" s="42" customFormat="1" ht="15.75" customHeight="1">
      <c r="A201" s="148" t="s">
        <v>556</v>
      </c>
      <c r="B201" s="149">
        <v>0</v>
      </c>
      <c r="C201" s="149">
        <v>0</v>
      </c>
      <c r="D201" s="149">
        <v>37699</v>
      </c>
      <c r="E201" s="150" t="s">
        <v>100</v>
      </c>
      <c r="F201" s="41"/>
      <c r="G201" s="41"/>
      <c r="H201" s="41"/>
    </row>
    <row r="202" spans="1:8" s="42" customFormat="1" ht="15.75" customHeight="1" thickBot="1">
      <c r="A202" s="140" t="s">
        <v>557</v>
      </c>
      <c r="B202" s="141">
        <v>0</v>
      </c>
      <c r="C202" s="141">
        <v>4</v>
      </c>
      <c r="D202" s="141">
        <v>4000</v>
      </c>
      <c r="E202" s="133">
        <f t="shared" si="3"/>
        <v>100</v>
      </c>
      <c r="F202" s="130"/>
      <c r="G202" s="130"/>
      <c r="H202" s="130"/>
    </row>
    <row r="203" spans="1:8" s="42" customFormat="1" ht="15.75" customHeight="1" thickBot="1">
      <c r="A203" s="60" t="s">
        <v>558</v>
      </c>
      <c r="B203" s="9">
        <v>0</v>
      </c>
      <c r="C203" s="9">
        <v>0</v>
      </c>
      <c r="D203" s="9">
        <v>7436056.05</v>
      </c>
      <c r="E203" s="10" t="s">
        <v>100</v>
      </c>
      <c r="F203" s="130"/>
      <c r="G203" s="130"/>
      <c r="H203" s="130"/>
    </row>
    <row r="204" spans="1:8" s="5" customFormat="1" ht="15.75" customHeight="1" thickBot="1">
      <c r="A204" s="7" t="s">
        <v>55</v>
      </c>
      <c r="B204" s="17">
        <v>0</v>
      </c>
      <c r="C204" s="17">
        <v>0</v>
      </c>
      <c r="D204" s="17">
        <v>446495985.81</v>
      </c>
      <c r="E204" s="18" t="s">
        <v>100</v>
      </c>
      <c r="F204" s="126"/>
      <c r="G204" s="126"/>
      <c r="H204" s="126"/>
    </row>
    <row r="205" spans="1:8" s="5" customFormat="1" ht="15.75" customHeight="1" thickBot="1">
      <c r="A205" s="7" t="s">
        <v>189</v>
      </c>
      <c r="B205" s="17">
        <v>0</v>
      </c>
      <c r="C205" s="17">
        <v>0</v>
      </c>
      <c r="D205" s="17">
        <v>904664.32</v>
      </c>
      <c r="E205" s="18" t="s">
        <v>100</v>
      </c>
      <c r="F205" s="126"/>
      <c r="G205" s="126"/>
      <c r="H205" s="126"/>
    </row>
    <row r="206" spans="1:8" s="5" customFormat="1" ht="15.75" customHeight="1">
      <c r="A206" s="22" t="s">
        <v>559</v>
      </c>
      <c r="B206" s="23">
        <f>SUM(B207)</f>
        <v>0</v>
      </c>
      <c r="C206" s="23">
        <f>SUM(C207)</f>
        <v>460</v>
      </c>
      <c r="D206" s="23">
        <f>SUM(D207)</f>
        <v>460000</v>
      </c>
      <c r="E206" s="147">
        <f t="shared" si="3"/>
        <v>100</v>
      </c>
      <c r="F206" s="126"/>
      <c r="G206" s="126"/>
      <c r="H206" s="126"/>
    </row>
    <row r="207" spans="1:8" s="5" customFormat="1" ht="15.75" customHeight="1" thickBot="1">
      <c r="A207" s="140" t="s">
        <v>560</v>
      </c>
      <c r="B207" s="141">
        <v>0</v>
      </c>
      <c r="C207" s="141">
        <v>460</v>
      </c>
      <c r="D207" s="141">
        <v>460000</v>
      </c>
      <c r="E207" s="40">
        <f>SUM(D207/C207/10)</f>
        <v>100</v>
      </c>
      <c r="F207" s="126"/>
      <c r="G207" s="126"/>
      <c r="H207" s="126"/>
    </row>
    <row r="208" spans="1:8" s="5" customFormat="1" ht="15.75" customHeight="1">
      <c r="A208" s="22" t="s">
        <v>561</v>
      </c>
      <c r="B208" s="23">
        <f>SUM(B209)</f>
        <v>0</v>
      </c>
      <c r="C208" s="23">
        <f>SUM(C209)</f>
        <v>495</v>
      </c>
      <c r="D208" s="23">
        <f>SUM(D209)</f>
        <v>495000</v>
      </c>
      <c r="E208" s="24"/>
      <c r="F208" s="126"/>
      <c r="G208" s="126"/>
      <c r="H208" s="126"/>
    </row>
    <row r="209" spans="1:8" s="5" customFormat="1" ht="15.75" customHeight="1" thickBot="1">
      <c r="A209" s="140" t="s">
        <v>562</v>
      </c>
      <c r="B209" s="141">
        <v>0</v>
      </c>
      <c r="C209" s="141">
        <v>495</v>
      </c>
      <c r="D209" s="141">
        <v>495000</v>
      </c>
      <c r="E209" s="143">
        <f t="shared" si="3"/>
        <v>100</v>
      </c>
      <c r="F209" s="126"/>
      <c r="G209" s="126"/>
      <c r="H209" s="126"/>
    </row>
    <row r="210" spans="1:8" s="42" customFormat="1" ht="15.75" customHeight="1">
      <c r="A210" s="127" t="s">
        <v>190</v>
      </c>
      <c r="B210" s="128">
        <f>SUM(B211:B212)</f>
        <v>0</v>
      </c>
      <c r="C210" s="128">
        <f>SUM(C211:C212)</f>
        <v>242</v>
      </c>
      <c r="D210" s="128">
        <f>SUM(D211:D212)</f>
        <v>241956</v>
      </c>
      <c r="E210" s="129">
        <f t="shared" si="3"/>
        <v>99.98181818181818</v>
      </c>
      <c r="F210" s="41"/>
      <c r="G210" s="41"/>
      <c r="H210" s="41"/>
    </row>
    <row r="211" spans="1:8" s="42" customFormat="1" ht="15.75" customHeight="1">
      <c r="A211" s="38" t="s">
        <v>191</v>
      </c>
      <c r="B211" s="39">
        <v>0</v>
      </c>
      <c r="C211" s="39">
        <v>50</v>
      </c>
      <c r="D211" s="39">
        <v>50000</v>
      </c>
      <c r="E211" s="40">
        <f>SUM(D211/C211/10)</f>
        <v>100</v>
      </c>
      <c r="F211" s="41"/>
      <c r="G211" s="41"/>
      <c r="H211" s="41"/>
    </row>
    <row r="212" spans="1:8" s="31" customFormat="1" ht="15.75" customHeight="1" thickBot="1">
      <c r="A212" s="38" t="s">
        <v>563</v>
      </c>
      <c r="B212" s="39">
        <v>0</v>
      </c>
      <c r="C212" s="39">
        <v>192</v>
      </c>
      <c r="D212" s="39">
        <v>191956</v>
      </c>
      <c r="E212" s="40">
        <f>SUM(D212/C212/10)</f>
        <v>99.97708333333334</v>
      </c>
      <c r="F212" s="126"/>
      <c r="G212" s="126"/>
      <c r="H212" s="126"/>
    </row>
    <row r="213" spans="1:8" s="31" customFormat="1" ht="15.75" customHeight="1">
      <c r="A213" s="22" t="s">
        <v>564</v>
      </c>
      <c r="B213" s="23">
        <f>SUM(B214:B215)</f>
        <v>0</v>
      </c>
      <c r="C213" s="23">
        <f>SUM(C214:C215)</f>
        <v>4400.6</v>
      </c>
      <c r="D213" s="23">
        <f>SUM(D214:D215)</f>
        <v>4400530.33</v>
      </c>
      <c r="E213" s="145">
        <f>SUM(D213/C213/10)</f>
        <v>99.99841680679907</v>
      </c>
      <c r="F213" s="126"/>
      <c r="G213" s="126"/>
      <c r="H213" s="126"/>
    </row>
    <row r="214" spans="1:8" s="31" customFormat="1" ht="15.75" customHeight="1">
      <c r="A214" s="63" t="s">
        <v>565</v>
      </c>
      <c r="B214" s="64">
        <v>0</v>
      </c>
      <c r="C214" s="64">
        <v>4043.5</v>
      </c>
      <c r="D214" s="64">
        <v>4043458.72</v>
      </c>
      <c r="E214" s="133">
        <f>SUM(D214/C214/10)</f>
        <v>99.9989791022629</v>
      </c>
      <c r="F214" s="126"/>
      <c r="G214" s="126"/>
      <c r="H214" s="126"/>
    </row>
    <row r="215" spans="1:8" s="31" customFormat="1" ht="15.75" customHeight="1" thickBot="1">
      <c r="A215" s="151" t="s">
        <v>566</v>
      </c>
      <c r="B215" s="152">
        <v>0</v>
      </c>
      <c r="C215" s="152">
        <v>357.1</v>
      </c>
      <c r="D215" s="152">
        <v>357071.61</v>
      </c>
      <c r="E215" s="153">
        <f>SUM(D215/C215/10)</f>
        <v>99.99204984598151</v>
      </c>
      <c r="F215" s="126"/>
      <c r="G215" s="126"/>
      <c r="H215" s="126"/>
    </row>
    <row r="216" spans="1:8" s="31" customFormat="1" ht="15.75" customHeight="1" thickTop="1">
      <c r="A216" s="154" t="s">
        <v>112</v>
      </c>
      <c r="B216" s="155">
        <f>SUM(B163,B169,B170,B181,B184,B196,B199,B203,B204,B205,B206,B208,B210,B213)</f>
        <v>32977.6</v>
      </c>
      <c r="C216" s="155">
        <f>SUM(C163,C169,C170,C181,C184,C196,C199,C203,C204,C205,C206,C208,C210,C213)</f>
        <v>160882.5</v>
      </c>
      <c r="D216" s="155">
        <f>SUM(D163,D169,D170,D181,D184,D196,D199,D203,D204,D205,D206,D208,D210,D213)</f>
        <v>616487040.2300001</v>
      </c>
      <c r="E216" s="129">
        <f t="shared" si="3"/>
        <v>383.1908630397962</v>
      </c>
      <c r="F216" s="30"/>
      <c r="G216" s="30"/>
      <c r="H216" s="30"/>
    </row>
    <row r="217" spans="1:5" ht="15.75" customHeight="1" thickBot="1">
      <c r="A217" s="8" t="s">
        <v>56</v>
      </c>
      <c r="B217" s="29"/>
      <c r="C217" s="20"/>
      <c r="D217" s="20">
        <f>SUM(D203:D205)</f>
        <v>454836706.18</v>
      </c>
      <c r="E217" s="21"/>
    </row>
    <row r="218" spans="1:8" s="5" customFormat="1" ht="15.75" customHeight="1" thickBot="1">
      <c r="A218" s="8" t="s">
        <v>57</v>
      </c>
      <c r="B218" s="29">
        <f>SUM(B216)</f>
        <v>32977.6</v>
      </c>
      <c r="C218" s="20">
        <f>SUM(C216)</f>
        <v>160882.5</v>
      </c>
      <c r="D218" s="20">
        <f>SUM(D216-D217)</f>
        <v>161650334.05000013</v>
      </c>
      <c r="E218" s="21">
        <f>SUM(D218/C218/10)</f>
        <v>100.47726387270221</v>
      </c>
      <c r="F218" s="57"/>
      <c r="G218" s="19"/>
      <c r="H218" s="19"/>
    </row>
    <row r="219" spans="1:8" s="5" customFormat="1" ht="15.75" customHeight="1" thickBot="1">
      <c r="A219" s="49"/>
      <c r="B219" s="156"/>
      <c r="C219" s="156"/>
      <c r="D219" s="156"/>
      <c r="E219" s="51"/>
      <c r="F219" s="19"/>
      <c r="G219" s="19"/>
      <c r="H219" s="19"/>
    </row>
    <row r="220" spans="1:8" s="5" customFormat="1" ht="15.75" customHeight="1">
      <c r="A220" s="157" t="s">
        <v>58</v>
      </c>
      <c r="B220" s="23">
        <f>SUM(B83,B152,B160,B218,)</f>
        <v>160311.6</v>
      </c>
      <c r="C220" s="23">
        <f>SUM(C83,C152,C160,C218,)</f>
        <v>294243.6</v>
      </c>
      <c r="D220" s="23">
        <f>SUM(D83+D152+D160+D216)</f>
        <v>755342598.6400001</v>
      </c>
      <c r="E220" s="158"/>
      <c r="F220" s="19"/>
      <c r="G220" s="19"/>
      <c r="H220" s="19"/>
    </row>
    <row r="221" spans="1:8" s="13" customFormat="1" ht="15.75" customHeight="1" thickBot="1">
      <c r="A221" s="11" t="s">
        <v>59</v>
      </c>
      <c r="B221" s="9"/>
      <c r="C221" s="9"/>
      <c r="D221" s="20">
        <f>SUM(D203:D205)</f>
        <v>454836706.18</v>
      </c>
      <c r="E221" s="12"/>
      <c r="F221" s="15"/>
      <c r="G221" s="15"/>
      <c r="H221" s="15"/>
    </row>
    <row r="222" spans="1:5" ht="15.75" customHeight="1" thickBot="1">
      <c r="A222" s="11" t="s">
        <v>60</v>
      </c>
      <c r="B222" s="9"/>
      <c r="C222" s="9"/>
      <c r="D222" s="9">
        <f>SUM(D220-D221)</f>
        <v>300505892.4600001</v>
      </c>
      <c r="E222" s="12">
        <f>SUM(D222/C220/10)</f>
        <v>102.1282680269002</v>
      </c>
    </row>
    <row r="223" spans="1:5" ht="15.75" customHeight="1">
      <c r="A223" s="2"/>
      <c r="B223" s="57"/>
      <c r="C223" s="57"/>
      <c r="D223" s="57"/>
      <c r="E223" s="59"/>
    </row>
    <row r="224" spans="1:5" ht="15.75" customHeight="1">
      <c r="A224" s="2"/>
      <c r="B224" s="57"/>
      <c r="C224" s="57"/>
      <c r="D224" s="57"/>
      <c r="E224" s="59"/>
    </row>
    <row r="225" spans="1:5" ht="15.75" customHeight="1">
      <c r="A225" s="159"/>
      <c r="B225" s="160"/>
      <c r="C225" s="160"/>
      <c r="D225" s="160"/>
      <c r="E225" s="161"/>
    </row>
    <row r="226" spans="1:5" ht="15.75" customHeight="1" thickBot="1">
      <c r="A226" s="2" t="s">
        <v>567</v>
      </c>
      <c r="B226" s="3"/>
      <c r="C226" s="3"/>
      <c r="D226" s="3"/>
      <c r="E226" s="4"/>
    </row>
    <row r="227" spans="1:8" ht="15.75" customHeight="1">
      <c r="A227" s="22"/>
      <c r="B227" s="23" t="s">
        <v>99</v>
      </c>
      <c r="C227" s="23" t="s">
        <v>21</v>
      </c>
      <c r="D227" s="23" t="s">
        <v>5</v>
      </c>
      <c r="E227" s="24" t="s">
        <v>22</v>
      </c>
      <c r="F227" s="30"/>
      <c r="G227" s="30"/>
      <c r="H227" s="30"/>
    </row>
    <row r="228" spans="1:5" ht="15.75" customHeight="1" thickBot="1">
      <c r="A228" s="25" t="s">
        <v>91</v>
      </c>
      <c r="B228" s="26" t="s">
        <v>23</v>
      </c>
      <c r="C228" s="26" t="s">
        <v>23</v>
      </c>
      <c r="D228" s="26" t="s">
        <v>24</v>
      </c>
      <c r="E228" s="27"/>
    </row>
    <row r="229" spans="1:8" s="5" customFormat="1" ht="15.75" customHeight="1" thickBot="1">
      <c r="A229" s="162" t="s">
        <v>105</v>
      </c>
      <c r="B229" s="163"/>
      <c r="C229" s="163"/>
      <c r="D229" s="163"/>
      <c r="E229" s="164"/>
      <c r="F229" s="126"/>
      <c r="G229" s="126"/>
      <c r="H229" s="126"/>
    </row>
    <row r="230" spans="1:8" s="42" customFormat="1" ht="15.75" customHeight="1" thickBot="1" thickTop="1">
      <c r="A230" s="165" t="s">
        <v>61</v>
      </c>
      <c r="B230" s="166">
        <f>SUM(B231:B236)</f>
        <v>212</v>
      </c>
      <c r="C230" s="166">
        <f>SUM(C231:C236)</f>
        <v>252</v>
      </c>
      <c r="D230" s="166">
        <f>SUM(D231:D236)</f>
        <v>226912.8</v>
      </c>
      <c r="E230" s="167">
        <f>SUM(D230/C230/10)</f>
        <v>90.0447619047619</v>
      </c>
      <c r="F230" s="126"/>
      <c r="G230" s="126"/>
      <c r="H230" s="126"/>
    </row>
    <row r="231" spans="1:8" s="42" customFormat="1" ht="15.75" customHeight="1">
      <c r="A231" s="131" t="s">
        <v>192</v>
      </c>
      <c r="B231" s="132">
        <v>132</v>
      </c>
      <c r="C231" s="132">
        <v>172</v>
      </c>
      <c r="D231" s="132">
        <v>151912.8</v>
      </c>
      <c r="E231" s="168"/>
      <c r="F231" s="41"/>
      <c r="G231" s="41"/>
      <c r="H231" s="41"/>
    </row>
    <row r="232" spans="1:8" s="42" customFormat="1" ht="15.75" customHeight="1">
      <c r="A232" s="63" t="s">
        <v>193</v>
      </c>
      <c r="B232" s="64">
        <v>59</v>
      </c>
      <c r="C232" s="64">
        <v>59</v>
      </c>
      <c r="D232" s="64">
        <v>60000</v>
      </c>
      <c r="E232" s="133"/>
      <c r="F232" s="41"/>
      <c r="G232" s="41"/>
      <c r="H232" s="41"/>
    </row>
    <row r="233" spans="1:8" s="42" customFormat="1" ht="15.75" customHeight="1">
      <c r="A233" s="63" t="s">
        <v>195</v>
      </c>
      <c r="B233" s="64">
        <v>3</v>
      </c>
      <c r="C233" s="64">
        <v>3</v>
      </c>
      <c r="D233" s="64">
        <v>3000</v>
      </c>
      <c r="E233" s="133"/>
      <c r="F233" s="41"/>
      <c r="G233" s="41"/>
      <c r="H233" s="41"/>
    </row>
    <row r="234" spans="1:8" s="42" customFormat="1" ht="15.75" customHeight="1">
      <c r="A234" s="63" t="s">
        <v>194</v>
      </c>
      <c r="B234" s="64">
        <v>6</v>
      </c>
      <c r="C234" s="64">
        <v>6</v>
      </c>
      <c r="D234" s="64">
        <v>0</v>
      </c>
      <c r="E234" s="133"/>
      <c r="F234" s="41"/>
      <c r="G234" s="41"/>
      <c r="H234" s="41"/>
    </row>
    <row r="235" spans="1:8" s="42" customFormat="1" ht="15.75" customHeight="1">
      <c r="A235" s="63" t="s">
        <v>196</v>
      </c>
      <c r="B235" s="64">
        <v>8</v>
      </c>
      <c r="C235" s="64">
        <v>8</v>
      </c>
      <c r="D235" s="64">
        <v>8000</v>
      </c>
      <c r="E235" s="133"/>
      <c r="F235" s="41"/>
      <c r="G235" s="41"/>
      <c r="H235" s="41"/>
    </row>
    <row r="236" spans="1:8" s="5" customFormat="1" ht="15.75" customHeight="1" thickBot="1">
      <c r="A236" s="38" t="s">
        <v>197</v>
      </c>
      <c r="B236" s="39">
        <v>4</v>
      </c>
      <c r="C236" s="39">
        <v>4</v>
      </c>
      <c r="D236" s="39">
        <v>4000</v>
      </c>
      <c r="E236" s="40"/>
      <c r="F236" s="126"/>
      <c r="G236" s="126"/>
      <c r="H236" s="126"/>
    </row>
    <row r="237" spans="1:8" s="42" customFormat="1" ht="15.75" customHeight="1" thickBot="1">
      <c r="A237" s="7" t="s">
        <v>62</v>
      </c>
      <c r="B237" s="17">
        <f>SUM(B238:B239)</f>
        <v>595</v>
      </c>
      <c r="C237" s="17">
        <f>SUM(C238:C239)</f>
        <v>628.1</v>
      </c>
      <c r="D237" s="17">
        <f>SUM(D238:D239)</f>
        <v>33050</v>
      </c>
      <c r="E237" s="18">
        <f>SUM(D237/C237/10)</f>
        <v>5.261900971182933</v>
      </c>
      <c r="F237" s="41"/>
      <c r="G237" s="41"/>
      <c r="H237" s="41"/>
    </row>
    <row r="238" spans="1:8" s="42" customFormat="1" ht="15.75" customHeight="1">
      <c r="A238" s="131" t="s">
        <v>198</v>
      </c>
      <c r="B238" s="132">
        <v>595</v>
      </c>
      <c r="C238" s="132">
        <v>595</v>
      </c>
      <c r="D238" s="132">
        <v>0</v>
      </c>
      <c r="E238" s="168"/>
      <c r="F238" s="41"/>
      <c r="G238" s="41"/>
      <c r="H238" s="41"/>
    </row>
    <row r="239" spans="1:8" s="5" customFormat="1" ht="15.75" customHeight="1" thickBot="1">
      <c r="A239" s="38" t="s">
        <v>199</v>
      </c>
      <c r="B239" s="39">
        <v>0</v>
      </c>
      <c r="C239" s="39">
        <v>33.1</v>
      </c>
      <c r="D239" s="39">
        <v>33050</v>
      </c>
      <c r="E239" s="40"/>
      <c r="F239" s="126"/>
      <c r="G239" s="126"/>
      <c r="H239" s="126"/>
    </row>
    <row r="240" spans="1:8" s="42" customFormat="1" ht="15.75" customHeight="1" thickBot="1">
      <c r="A240" s="7" t="s">
        <v>101</v>
      </c>
      <c r="B240" s="17">
        <f>SUM(B241:B242)</f>
        <v>50</v>
      </c>
      <c r="C240" s="17">
        <f>SUM(C241:C242)</f>
        <v>1691.1</v>
      </c>
      <c r="D240" s="17">
        <f>SUM(D241:D242)</f>
        <v>1681065</v>
      </c>
      <c r="E240" s="18">
        <f>SUM(D240/C240/10)</f>
        <v>99.40659925492284</v>
      </c>
      <c r="F240" s="41"/>
      <c r="G240" s="41"/>
      <c r="H240" s="41"/>
    </row>
    <row r="241" spans="1:8" s="42" customFormat="1" ht="15.75" customHeight="1">
      <c r="A241" s="131" t="s">
        <v>200</v>
      </c>
      <c r="B241" s="132">
        <v>50</v>
      </c>
      <c r="C241" s="132">
        <v>50</v>
      </c>
      <c r="D241" s="132">
        <v>40000</v>
      </c>
      <c r="E241" s="168"/>
      <c r="F241" s="41"/>
      <c r="G241" s="41"/>
      <c r="H241" s="41"/>
    </row>
    <row r="242" spans="1:8" s="5" customFormat="1" ht="15.75" customHeight="1" thickBot="1">
      <c r="A242" s="38" t="s">
        <v>201</v>
      </c>
      <c r="B242" s="39">
        <v>0</v>
      </c>
      <c r="C242" s="39">
        <v>1641.1</v>
      </c>
      <c r="D242" s="39">
        <v>1641065</v>
      </c>
      <c r="E242" s="40"/>
      <c r="F242" s="126"/>
      <c r="G242" s="126"/>
      <c r="H242" s="126"/>
    </row>
    <row r="243" spans="1:8" s="5" customFormat="1" ht="15.75" customHeight="1" thickBot="1">
      <c r="A243" s="7" t="s">
        <v>748</v>
      </c>
      <c r="B243" s="17">
        <v>10</v>
      </c>
      <c r="C243" s="17">
        <f>SUM(B243:B243)</f>
        <v>10</v>
      </c>
      <c r="D243" s="17">
        <v>10000</v>
      </c>
      <c r="E243" s="18">
        <f>SUM(D243/C243/10)</f>
        <v>100</v>
      </c>
      <c r="F243" s="126"/>
      <c r="G243" s="126"/>
      <c r="H243" s="126"/>
    </row>
    <row r="244" spans="1:8" s="42" customFormat="1" ht="15.75" customHeight="1" thickBot="1">
      <c r="A244" s="7" t="s">
        <v>202</v>
      </c>
      <c r="B244" s="17">
        <f>SUM(B245:B246)</f>
        <v>703</v>
      </c>
      <c r="C244" s="17">
        <f>SUM(C245:C246)</f>
        <v>728.5</v>
      </c>
      <c r="D244" s="17">
        <f>SUM(D245:D246)</f>
        <v>647407.75</v>
      </c>
      <c r="E244" s="18">
        <f>SUM(D244/C244/10)</f>
        <v>88.86859986273164</v>
      </c>
      <c r="F244" s="41"/>
      <c r="G244" s="41"/>
      <c r="H244" s="41"/>
    </row>
    <row r="245" spans="1:8" s="42" customFormat="1" ht="15.75" customHeight="1">
      <c r="A245" s="131" t="s">
        <v>203</v>
      </c>
      <c r="B245" s="132">
        <v>503</v>
      </c>
      <c r="C245" s="132">
        <v>528.5</v>
      </c>
      <c r="D245" s="132">
        <v>447259</v>
      </c>
      <c r="E245" s="168"/>
      <c r="F245" s="41"/>
      <c r="G245" s="41"/>
      <c r="H245" s="41"/>
    </row>
    <row r="246" spans="1:8" s="5" customFormat="1" ht="15.75" customHeight="1" thickBot="1">
      <c r="A246" s="38" t="s">
        <v>204</v>
      </c>
      <c r="B246" s="39">
        <v>200</v>
      </c>
      <c r="C246" s="39">
        <v>200</v>
      </c>
      <c r="D246" s="39">
        <v>200148.75</v>
      </c>
      <c r="E246" s="40"/>
      <c r="F246" s="126"/>
      <c r="G246" s="126"/>
      <c r="H246" s="126"/>
    </row>
    <row r="247" spans="1:8" s="42" customFormat="1" ht="15.75" customHeight="1" thickBot="1">
      <c r="A247" s="7" t="s">
        <v>63</v>
      </c>
      <c r="B247" s="17">
        <f>SUM(B248:B294)</f>
        <v>3244.3</v>
      </c>
      <c r="C247" s="17">
        <f>SUM(C248:C294)</f>
        <v>23659.300000000003</v>
      </c>
      <c r="D247" s="17">
        <f>SUM(D248:D294)</f>
        <v>17122165.9</v>
      </c>
      <c r="E247" s="18">
        <f>SUM(D247/C247/10)</f>
        <v>72.36970620432555</v>
      </c>
      <c r="F247" s="130"/>
      <c r="G247" s="41"/>
      <c r="H247" s="41"/>
    </row>
    <row r="248" spans="1:8" s="42" customFormat="1" ht="15.75" customHeight="1">
      <c r="A248" s="131" t="s">
        <v>205</v>
      </c>
      <c r="B248" s="132">
        <v>111</v>
      </c>
      <c r="C248" s="132">
        <v>111</v>
      </c>
      <c r="D248" s="132">
        <v>45550.91</v>
      </c>
      <c r="E248" s="168"/>
      <c r="F248" s="130"/>
      <c r="G248" s="41"/>
      <c r="H248" s="41"/>
    </row>
    <row r="249" spans="1:8" s="42" customFormat="1" ht="15.75" customHeight="1">
      <c r="A249" s="63" t="s">
        <v>206</v>
      </c>
      <c r="B249" s="64">
        <v>1.3</v>
      </c>
      <c r="C249" s="64">
        <v>1.3</v>
      </c>
      <c r="D249" s="64">
        <v>1300</v>
      </c>
      <c r="E249" s="133"/>
      <c r="F249" s="130"/>
      <c r="G249" s="41"/>
      <c r="H249" s="41"/>
    </row>
    <row r="250" spans="1:8" s="42" customFormat="1" ht="15.75" customHeight="1">
      <c r="A250" s="63" t="s">
        <v>207</v>
      </c>
      <c r="B250" s="64">
        <v>0</v>
      </c>
      <c r="C250" s="64">
        <v>12</v>
      </c>
      <c r="D250" s="64">
        <v>10084</v>
      </c>
      <c r="E250" s="133"/>
      <c r="F250" s="130"/>
      <c r="G250" s="41"/>
      <c r="H250" s="41"/>
    </row>
    <row r="251" spans="1:8" s="42" customFormat="1" ht="15.75" customHeight="1">
      <c r="A251" s="63" t="s">
        <v>568</v>
      </c>
      <c r="B251" s="64">
        <v>0</v>
      </c>
      <c r="C251" s="64">
        <v>13.4</v>
      </c>
      <c r="D251" s="64">
        <v>0</v>
      </c>
      <c r="E251" s="133"/>
      <c r="F251" s="130"/>
      <c r="G251" s="41"/>
      <c r="H251" s="41"/>
    </row>
    <row r="252" spans="1:8" s="42" customFormat="1" ht="15.75" customHeight="1">
      <c r="A252" s="63" t="s">
        <v>569</v>
      </c>
      <c r="B252" s="64">
        <v>0</v>
      </c>
      <c r="C252" s="64">
        <v>0</v>
      </c>
      <c r="D252" s="64">
        <v>4998</v>
      </c>
      <c r="E252" s="133"/>
      <c r="F252" s="130"/>
      <c r="G252" s="41"/>
      <c r="H252" s="41"/>
    </row>
    <row r="253" spans="1:8" s="42" customFormat="1" ht="15.75" customHeight="1">
      <c r="A253" s="63" t="s">
        <v>570</v>
      </c>
      <c r="B253" s="64">
        <v>0</v>
      </c>
      <c r="C253" s="64">
        <v>80</v>
      </c>
      <c r="D253" s="64">
        <v>51078.8</v>
      </c>
      <c r="E253" s="133"/>
      <c r="F253" s="130"/>
      <c r="G253" s="41"/>
      <c r="H253" s="41"/>
    </row>
    <row r="254" spans="1:8" s="42" customFormat="1" ht="15.75" customHeight="1">
      <c r="A254" s="63" t="s">
        <v>571</v>
      </c>
      <c r="B254" s="64">
        <v>0</v>
      </c>
      <c r="C254" s="64">
        <v>102</v>
      </c>
      <c r="D254" s="64">
        <v>101452</v>
      </c>
      <c r="E254" s="133"/>
      <c r="F254" s="130"/>
      <c r="G254" s="41"/>
      <c r="H254" s="41"/>
    </row>
    <row r="255" spans="1:8" s="42" customFormat="1" ht="15.75" customHeight="1">
      <c r="A255" s="63" t="s">
        <v>572</v>
      </c>
      <c r="B255" s="64">
        <v>0</v>
      </c>
      <c r="C255" s="64">
        <v>385</v>
      </c>
      <c r="D255" s="64">
        <v>384060</v>
      </c>
      <c r="E255" s="133"/>
      <c r="F255" s="130"/>
      <c r="G255" s="41"/>
      <c r="H255" s="41"/>
    </row>
    <row r="256" spans="1:8" s="42" customFormat="1" ht="15.75" customHeight="1">
      <c r="A256" s="63" t="s">
        <v>218</v>
      </c>
      <c r="B256" s="64">
        <v>0</v>
      </c>
      <c r="C256" s="64">
        <v>154</v>
      </c>
      <c r="D256" s="64">
        <v>121776</v>
      </c>
      <c r="E256" s="133"/>
      <c r="F256" s="130"/>
      <c r="G256" s="41"/>
      <c r="H256" s="41"/>
    </row>
    <row r="257" spans="1:8" s="42" customFormat="1" ht="15.75" customHeight="1">
      <c r="A257" s="63" t="s">
        <v>573</v>
      </c>
      <c r="B257" s="64">
        <v>0</v>
      </c>
      <c r="C257" s="64">
        <v>6575</v>
      </c>
      <c r="D257" s="64"/>
      <c r="E257" s="133"/>
      <c r="F257" s="130"/>
      <c r="G257" s="41"/>
      <c r="H257" s="41"/>
    </row>
    <row r="258" spans="1:8" s="42" customFormat="1" ht="15.75" customHeight="1">
      <c r="A258" s="63" t="s">
        <v>574</v>
      </c>
      <c r="B258" s="64"/>
      <c r="C258" s="64"/>
      <c r="D258" s="64">
        <v>30000</v>
      </c>
      <c r="E258" s="133"/>
      <c r="F258" s="130"/>
      <c r="G258" s="41"/>
      <c r="H258" s="41"/>
    </row>
    <row r="259" spans="1:8" s="42" customFormat="1" ht="15.75" customHeight="1">
      <c r="A259" s="63" t="s">
        <v>575</v>
      </c>
      <c r="B259" s="64"/>
      <c r="C259" s="64"/>
      <c r="D259" s="64">
        <v>26809.2</v>
      </c>
      <c r="E259" s="133"/>
      <c r="F259" s="130"/>
      <c r="G259" s="41"/>
      <c r="H259" s="41"/>
    </row>
    <row r="260" spans="1:8" s="42" customFormat="1" ht="15.75" customHeight="1">
      <c r="A260" s="63" t="s">
        <v>576</v>
      </c>
      <c r="B260" s="64"/>
      <c r="C260" s="64"/>
      <c r="D260" s="64">
        <v>4485</v>
      </c>
      <c r="E260" s="133"/>
      <c r="F260" s="130"/>
      <c r="G260" s="41"/>
      <c r="H260" s="41"/>
    </row>
    <row r="261" spans="1:8" s="42" customFormat="1" ht="15.75" customHeight="1">
      <c r="A261" s="63" t="s">
        <v>577</v>
      </c>
      <c r="B261" s="64"/>
      <c r="C261" s="64"/>
      <c r="D261" s="64">
        <v>19976.4</v>
      </c>
      <c r="E261" s="133"/>
      <c r="F261" s="130"/>
      <c r="G261" s="41"/>
      <c r="H261" s="41"/>
    </row>
    <row r="262" spans="1:8" s="42" customFormat="1" ht="15.75" customHeight="1">
      <c r="A262" s="63" t="s">
        <v>578</v>
      </c>
      <c r="B262" s="64"/>
      <c r="C262" s="64"/>
      <c r="D262" s="64">
        <v>8000</v>
      </c>
      <c r="E262" s="133"/>
      <c r="F262" s="130"/>
      <c r="G262" s="41"/>
      <c r="H262" s="41"/>
    </row>
    <row r="263" spans="1:8" s="42" customFormat="1" ht="15.75" customHeight="1">
      <c r="A263" s="63" t="s">
        <v>584</v>
      </c>
      <c r="B263" s="64"/>
      <c r="C263" s="64"/>
      <c r="D263" s="64">
        <v>108676.8</v>
      </c>
      <c r="E263" s="133"/>
      <c r="F263" s="130"/>
      <c r="G263" s="41"/>
      <c r="H263" s="41"/>
    </row>
    <row r="264" spans="1:8" s="42" customFormat="1" ht="15.75" customHeight="1">
      <c r="A264" s="63" t="s">
        <v>579</v>
      </c>
      <c r="B264" s="64"/>
      <c r="C264" s="64"/>
      <c r="D264" s="64">
        <v>9914.4</v>
      </c>
      <c r="E264" s="133"/>
      <c r="F264" s="130"/>
      <c r="G264" s="41"/>
      <c r="H264" s="41"/>
    </row>
    <row r="265" spans="1:8" s="42" customFormat="1" ht="15.75" customHeight="1">
      <c r="A265" s="63" t="s">
        <v>580</v>
      </c>
      <c r="B265" s="64"/>
      <c r="C265" s="64"/>
      <c r="D265" s="64">
        <v>35533.2</v>
      </c>
      <c r="E265" s="133"/>
      <c r="F265" s="130"/>
      <c r="G265" s="41"/>
      <c r="H265" s="41"/>
    </row>
    <row r="266" spans="1:8" s="42" customFormat="1" ht="15.75" customHeight="1">
      <c r="A266" s="63" t="s">
        <v>581</v>
      </c>
      <c r="B266" s="64"/>
      <c r="C266" s="64"/>
      <c r="D266" s="64">
        <v>8340</v>
      </c>
      <c r="E266" s="133"/>
      <c r="F266" s="130"/>
      <c r="G266" s="41"/>
      <c r="H266" s="41"/>
    </row>
    <row r="267" spans="1:8" s="42" customFormat="1" ht="15.75" customHeight="1">
      <c r="A267" s="63" t="s">
        <v>582</v>
      </c>
      <c r="B267" s="64"/>
      <c r="C267" s="64"/>
      <c r="D267" s="64">
        <v>4172004</v>
      </c>
      <c r="E267" s="133"/>
      <c r="F267" s="130"/>
      <c r="G267" s="41"/>
      <c r="H267" s="41"/>
    </row>
    <row r="268" spans="1:8" s="42" customFormat="1" ht="15.75" customHeight="1">
      <c r="A268" s="63" t="s">
        <v>583</v>
      </c>
      <c r="B268" s="64"/>
      <c r="C268" s="64"/>
      <c r="D268" s="64">
        <v>36131</v>
      </c>
      <c r="E268" s="133"/>
      <c r="F268" s="130"/>
      <c r="G268" s="41"/>
      <c r="H268" s="41"/>
    </row>
    <row r="269" spans="1:8" s="42" customFormat="1" ht="15.75" customHeight="1">
      <c r="A269" s="63" t="s">
        <v>585</v>
      </c>
      <c r="B269" s="64"/>
      <c r="C269" s="64"/>
      <c r="D269" s="64">
        <v>10000</v>
      </c>
      <c r="E269" s="133"/>
      <c r="F269" s="130"/>
      <c r="G269" s="41"/>
      <c r="H269" s="41"/>
    </row>
    <row r="270" spans="1:8" s="42" customFormat="1" ht="15.75" customHeight="1">
      <c r="A270" s="63" t="s">
        <v>586</v>
      </c>
      <c r="B270" s="64"/>
      <c r="C270" s="64"/>
      <c r="D270" s="64">
        <v>41348.4</v>
      </c>
      <c r="E270" s="133"/>
      <c r="F270" s="130"/>
      <c r="G270" s="41"/>
      <c r="H270" s="41"/>
    </row>
    <row r="271" spans="1:8" s="42" customFormat="1" ht="15.75" customHeight="1">
      <c r="A271" s="63" t="s">
        <v>208</v>
      </c>
      <c r="B271" s="64">
        <v>0</v>
      </c>
      <c r="C271" s="64">
        <v>20</v>
      </c>
      <c r="D271" s="64">
        <v>19366</v>
      </c>
      <c r="E271" s="133"/>
      <c r="F271" s="130"/>
      <c r="G271" s="41"/>
      <c r="H271" s="41"/>
    </row>
    <row r="272" spans="1:8" s="42" customFormat="1" ht="15.75" customHeight="1">
      <c r="A272" s="63" t="s">
        <v>209</v>
      </c>
      <c r="B272" s="64">
        <v>0</v>
      </c>
      <c r="C272" s="64">
        <v>260</v>
      </c>
      <c r="D272" s="64">
        <v>259806</v>
      </c>
      <c r="E272" s="133"/>
      <c r="F272" s="130"/>
      <c r="G272" s="41"/>
      <c r="H272" s="41"/>
    </row>
    <row r="273" spans="1:8" s="42" customFormat="1" ht="15.75" customHeight="1">
      <c r="A273" s="63" t="s">
        <v>210</v>
      </c>
      <c r="B273" s="64">
        <v>0</v>
      </c>
      <c r="C273" s="64">
        <v>116</v>
      </c>
      <c r="D273" s="64">
        <v>116000</v>
      </c>
      <c r="E273" s="133"/>
      <c r="F273" s="130"/>
      <c r="G273" s="41"/>
      <c r="H273" s="41"/>
    </row>
    <row r="274" spans="1:8" s="42" customFormat="1" ht="15.75" customHeight="1">
      <c r="A274" s="63" t="s">
        <v>211</v>
      </c>
      <c r="B274" s="64">
        <v>0</v>
      </c>
      <c r="C274" s="64">
        <v>300</v>
      </c>
      <c r="D274" s="64">
        <v>260416</v>
      </c>
      <c r="E274" s="133"/>
      <c r="F274" s="130"/>
      <c r="G274" s="41"/>
      <c r="H274" s="41"/>
    </row>
    <row r="275" spans="1:8" s="42" customFormat="1" ht="15.75" customHeight="1">
      <c r="A275" s="63" t="s">
        <v>587</v>
      </c>
      <c r="B275" s="64">
        <v>0</v>
      </c>
      <c r="C275" s="64">
        <v>0</v>
      </c>
      <c r="D275" s="64">
        <v>14999</v>
      </c>
      <c r="E275" s="133"/>
      <c r="F275" s="130"/>
      <c r="G275" s="41"/>
      <c r="H275" s="41"/>
    </row>
    <row r="276" spans="1:8" s="42" customFormat="1" ht="15.75" customHeight="1">
      <c r="A276" s="63" t="s">
        <v>212</v>
      </c>
      <c r="B276" s="64">
        <v>0</v>
      </c>
      <c r="C276" s="64">
        <v>5770</v>
      </c>
      <c r="D276" s="64">
        <v>0</v>
      </c>
      <c r="E276" s="133"/>
      <c r="F276" s="130"/>
      <c r="G276" s="41"/>
      <c r="H276" s="41"/>
    </row>
    <row r="277" spans="1:8" s="42" customFormat="1" ht="15.75" customHeight="1">
      <c r="A277" s="63" t="s">
        <v>213</v>
      </c>
      <c r="B277" s="64">
        <v>300</v>
      </c>
      <c r="C277" s="64">
        <v>300</v>
      </c>
      <c r="D277" s="64">
        <v>300000</v>
      </c>
      <c r="E277" s="133"/>
      <c r="F277" s="130"/>
      <c r="G277" s="41"/>
      <c r="H277" s="41"/>
    </row>
    <row r="278" spans="1:8" s="42" customFormat="1" ht="15.75" customHeight="1">
      <c r="A278" s="63" t="s">
        <v>588</v>
      </c>
      <c r="B278" s="64">
        <v>0</v>
      </c>
      <c r="C278" s="64">
        <v>137</v>
      </c>
      <c r="D278" s="64">
        <v>96229</v>
      </c>
      <c r="E278" s="133"/>
      <c r="F278" s="130"/>
      <c r="G278" s="41"/>
      <c r="H278" s="41"/>
    </row>
    <row r="279" spans="1:8" s="42" customFormat="1" ht="15.75" customHeight="1">
      <c r="A279" s="63" t="s">
        <v>214</v>
      </c>
      <c r="B279" s="64">
        <v>0</v>
      </c>
      <c r="C279" s="64">
        <v>1179</v>
      </c>
      <c r="D279" s="64">
        <v>1136880</v>
      </c>
      <c r="E279" s="133"/>
      <c r="F279" s="130"/>
      <c r="G279" s="41"/>
      <c r="H279" s="41"/>
    </row>
    <row r="280" spans="1:8" s="42" customFormat="1" ht="15.75" customHeight="1">
      <c r="A280" s="63" t="s">
        <v>215</v>
      </c>
      <c r="B280" s="64">
        <v>0</v>
      </c>
      <c r="C280" s="64">
        <v>579</v>
      </c>
      <c r="D280" s="64">
        <v>538338</v>
      </c>
      <c r="E280" s="133"/>
      <c r="F280" s="130"/>
      <c r="G280" s="41"/>
      <c r="H280" s="41"/>
    </row>
    <row r="281" spans="1:8" s="42" customFormat="1" ht="15.75" customHeight="1">
      <c r="A281" s="63" t="s">
        <v>589</v>
      </c>
      <c r="B281" s="64">
        <v>0</v>
      </c>
      <c r="C281" s="64">
        <v>3355</v>
      </c>
      <c r="D281" s="64">
        <v>3132646.73</v>
      </c>
      <c r="E281" s="133"/>
      <c r="F281" s="130"/>
      <c r="G281" s="41"/>
      <c r="H281" s="41"/>
    </row>
    <row r="282" spans="1:8" s="42" customFormat="1" ht="15.75" customHeight="1">
      <c r="A282" s="63" t="s">
        <v>216</v>
      </c>
      <c r="B282" s="64">
        <v>0</v>
      </c>
      <c r="C282" s="64">
        <v>132</v>
      </c>
      <c r="D282" s="64">
        <v>77178</v>
      </c>
      <c r="E282" s="133"/>
      <c r="F282" s="130"/>
      <c r="G282" s="41"/>
      <c r="H282" s="41"/>
    </row>
    <row r="283" spans="1:8" s="42" customFormat="1" ht="15.75" customHeight="1">
      <c r="A283" s="63" t="s">
        <v>217</v>
      </c>
      <c r="B283" s="64">
        <v>0</v>
      </c>
      <c r="C283" s="64">
        <v>0</v>
      </c>
      <c r="D283" s="64">
        <v>6648</v>
      </c>
      <c r="E283" s="133"/>
      <c r="F283" s="130"/>
      <c r="G283" s="41"/>
      <c r="H283" s="41"/>
    </row>
    <row r="284" spans="1:8" s="42" customFormat="1" ht="15.75" customHeight="1">
      <c r="A284" s="63" t="s">
        <v>590</v>
      </c>
      <c r="B284" s="64">
        <v>0</v>
      </c>
      <c r="C284" s="64">
        <v>0</v>
      </c>
      <c r="D284" s="64">
        <v>1835603</v>
      </c>
      <c r="E284" s="133"/>
      <c r="F284" s="130"/>
      <c r="G284" s="41"/>
      <c r="H284" s="41"/>
    </row>
    <row r="285" spans="1:8" s="42" customFormat="1" ht="15.75" customHeight="1">
      <c r="A285" s="63" t="s">
        <v>219</v>
      </c>
      <c r="B285" s="64">
        <v>0</v>
      </c>
      <c r="C285" s="64">
        <v>21</v>
      </c>
      <c r="D285" s="64">
        <v>29400</v>
      </c>
      <c r="E285" s="133"/>
      <c r="F285" s="130"/>
      <c r="G285" s="41"/>
      <c r="H285" s="41"/>
    </row>
    <row r="286" spans="1:8" s="42" customFormat="1" ht="15.75" customHeight="1">
      <c r="A286" s="63" t="s">
        <v>591</v>
      </c>
      <c r="B286" s="64">
        <v>0</v>
      </c>
      <c r="C286" s="64">
        <v>104.4</v>
      </c>
      <c r="D286" s="64">
        <v>104400</v>
      </c>
      <c r="E286" s="133"/>
      <c r="F286" s="130"/>
      <c r="G286" s="41"/>
      <c r="H286" s="41"/>
    </row>
    <row r="287" spans="1:8" s="42" customFormat="1" ht="15.75" customHeight="1">
      <c r="A287" s="63" t="s">
        <v>592</v>
      </c>
      <c r="B287" s="64">
        <v>0</v>
      </c>
      <c r="C287" s="64">
        <v>104.4</v>
      </c>
      <c r="D287" s="64">
        <v>104400</v>
      </c>
      <c r="E287" s="133"/>
      <c r="F287" s="130"/>
      <c r="G287" s="41"/>
      <c r="H287" s="41"/>
    </row>
    <row r="288" spans="1:8" s="42" customFormat="1" ht="15.75" customHeight="1">
      <c r="A288" s="63" t="s">
        <v>593</v>
      </c>
      <c r="B288" s="64">
        <v>0</v>
      </c>
      <c r="C288" s="64">
        <v>215</v>
      </c>
      <c r="D288" s="64">
        <v>214800</v>
      </c>
      <c r="E288" s="133"/>
      <c r="F288" s="130"/>
      <c r="G288" s="41"/>
      <c r="H288" s="41"/>
    </row>
    <row r="289" spans="1:8" s="42" customFormat="1" ht="15.75" customHeight="1">
      <c r="A289" s="63" t="s">
        <v>594</v>
      </c>
      <c r="B289" s="64">
        <v>0</v>
      </c>
      <c r="C289" s="64">
        <v>100.8</v>
      </c>
      <c r="D289" s="64">
        <v>100800</v>
      </c>
      <c r="E289" s="133"/>
      <c r="F289" s="130"/>
      <c r="G289" s="41"/>
      <c r="H289" s="41"/>
    </row>
    <row r="290" spans="1:8" s="42" customFormat="1" ht="15.75" customHeight="1">
      <c r="A290" s="63" t="s">
        <v>220</v>
      </c>
      <c r="B290" s="64">
        <v>2832</v>
      </c>
      <c r="C290" s="64">
        <v>3532</v>
      </c>
      <c r="D290" s="64">
        <v>3232673.28</v>
      </c>
      <c r="E290" s="133"/>
      <c r="F290" s="130"/>
      <c r="G290" s="41"/>
      <c r="H290" s="41"/>
    </row>
    <row r="291" spans="1:8" s="42" customFormat="1" ht="15.75" customHeight="1">
      <c r="A291" s="63" t="s">
        <v>221</v>
      </c>
      <c r="B291" s="64">
        <v>0</v>
      </c>
      <c r="C291" s="64">
        <v>0</v>
      </c>
      <c r="D291" s="64">
        <v>52652.6</v>
      </c>
      <c r="E291" s="133"/>
      <c r="F291" s="130"/>
      <c r="G291" s="41"/>
      <c r="H291" s="41"/>
    </row>
    <row r="292" spans="1:8" s="42" customFormat="1" ht="15.75" customHeight="1">
      <c r="A292" s="63" t="s">
        <v>222</v>
      </c>
      <c r="B292" s="64">
        <v>0</v>
      </c>
      <c r="C292" s="64">
        <v>0</v>
      </c>
      <c r="D292" s="64">
        <v>94976.58</v>
      </c>
      <c r="E292" s="133"/>
      <c r="F292" s="130"/>
      <c r="G292" s="41"/>
      <c r="H292" s="41"/>
    </row>
    <row r="293" spans="1:8" s="42" customFormat="1" ht="15.75" customHeight="1">
      <c r="A293" s="63" t="s">
        <v>223</v>
      </c>
      <c r="B293" s="64">
        <v>0</v>
      </c>
      <c r="C293" s="64">
        <v>0</v>
      </c>
      <c r="D293" s="64">
        <v>86578.7</v>
      </c>
      <c r="E293" s="133"/>
      <c r="F293" s="130"/>
      <c r="G293" s="41"/>
      <c r="H293" s="41"/>
    </row>
    <row r="294" spans="1:8" s="5" customFormat="1" ht="15.75" customHeight="1" thickBot="1">
      <c r="A294" s="38" t="s">
        <v>224</v>
      </c>
      <c r="B294" s="39">
        <v>0</v>
      </c>
      <c r="C294" s="39">
        <v>0</v>
      </c>
      <c r="D294" s="39">
        <v>75856.9</v>
      </c>
      <c r="E294" s="40"/>
      <c r="F294" s="126"/>
      <c r="G294" s="126"/>
      <c r="H294" s="126"/>
    </row>
    <row r="295" spans="1:8" s="5" customFormat="1" ht="15.75" customHeight="1" thickBot="1">
      <c r="A295" s="7" t="s">
        <v>125</v>
      </c>
      <c r="B295" s="17">
        <v>1385</v>
      </c>
      <c r="C295" s="17">
        <f>SUM(B295:B295)</f>
        <v>1385</v>
      </c>
      <c r="D295" s="17">
        <v>1143249.7</v>
      </c>
      <c r="E295" s="18">
        <f>SUM(D295/C295/10)</f>
        <v>82.54510469314079</v>
      </c>
      <c r="F295" s="126"/>
      <c r="G295" s="126"/>
      <c r="H295" s="126"/>
    </row>
    <row r="296" spans="1:8" s="5" customFormat="1" ht="15.75" customHeight="1" thickBot="1">
      <c r="A296" s="7" t="s">
        <v>64</v>
      </c>
      <c r="B296" s="17">
        <v>40</v>
      </c>
      <c r="C296" s="17">
        <f>SUM(B296:B296)</f>
        <v>40</v>
      </c>
      <c r="D296" s="17">
        <v>39981</v>
      </c>
      <c r="E296" s="18">
        <f>SUM(D296/C296/10)</f>
        <v>99.9525</v>
      </c>
      <c r="F296" s="126"/>
      <c r="G296" s="126"/>
      <c r="H296" s="126"/>
    </row>
    <row r="297" spans="1:8" s="42" customFormat="1" ht="15.75" customHeight="1" thickBot="1">
      <c r="A297" s="7" t="s">
        <v>130</v>
      </c>
      <c r="B297" s="17">
        <f>SUM(B298)</f>
        <v>420</v>
      </c>
      <c r="C297" s="17">
        <f>SUM(C298)</f>
        <v>420</v>
      </c>
      <c r="D297" s="17">
        <f>SUM(D298)</f>
        <v>156952</v>
      </c>
      <c r="E297" s="18">
        <f>SUM(D297/C297/10)</f>
        <v>37.36952380952381</v>
      </c>
      <c r="F297" s="41"/>
      <c r="G297" s="41"/>
      <c r="H297" s="41"/>
    </row>
    <row r="298" spans="1:8" s="5" customFormat="1" ht="15.75" customHeight="1" thickBot="1">
      <c r="A298" s="148" t="s">
        <v>225</v>
      </c>
      <c r="B298" s="149">
        <v>420</v>
      </c>
      <c r="C298" s="149">
        <v>420</v>
      </c>
      <c r="D298" s="149">
        <v>156952</v>
      </c>
      <c r="E298" s="150"/>
      <c r="F298" s="126"/>
      <c r="G298" s="126"/>
      <c r="H298" s="126"/>
    </row>
    <row r="299" spans="1:8" s="5" customFormat="1" ht="15.75" customHeight="1" thickBot="1">
      <c r="A299" s="7" t="s">
        <v>226</v>
      </c>
      <c r="B299" s="17">
        <v>0</v>
      </c>
      <c r="C299" s="17">
        <v>3.9</v>
      </c>
      <c r="D299" s="17">
        <v>3900</v>
      </c>
      <c r="E299" s="18">
        <f>SUM(D299/C299/10)</f>
        <v>100</v>
      </c>
      <c r="F299" s="126"/>
      <c r="G299" s="126"/>
      <c r="H299" s="126"/>
    </row>
    <row r="300" spans="1:8" s="42" customFormat="1" ht="15.75" customHeight="1" thickBot="1">
      <c r="A300" s="7" t="s">
        <v>65</v>
      </c>
      <c r="B300" s="17">
        <f>SUM(B301:B312)</f>
        <v>2800</v>
      </c>
      <c r="C300" s="17">
        <f>SUM(C301:C312)</f>
        <v>3819</v>
      </c>
      <c r="D300" s="17">
        <f>SUM(D301:D312)</f>
        <v>3756261.2</v>
      </c>
      <c r="E300" s="18">
        <f>SUM(D300/C300/10)</f>
        <v>98.35719298245616</v>
      </c>
      <c r="F300" s="41"/>
      <c r="G300" s="41"/>
      <c r="H300" s="41"/>
    </row>
    <row r="301" spans="1:8" s="42" customFormat="1" ht="15.75" customHeight="1">
      <c r="A301" s="131" t="s">
        <v>227</v>
      </c>
      <c r="B301" s="132">
        <v>10</v>
      </c>
      <c r="C301" s="132">
        <v>10</v>
      </c>
      <c r="D301" s="132">
        <v>1757.2</v>
      </c>
      <c r="E301" s="168"/>
      <c r="F301" s="41"/>
      <c r="G301" s="41"/>
      <c r="H301" s="41"/>
    </row>
    <row r="302" spans="1:8" s="42" customFormat="1" ht="15.75" customHeight="1">
      <c r="A302" s="63" t="s">
        <v>228</v>
      </c>
      <c r="B302" s="64">
        <v>1183.7</v>
      </c>
      <c r="C302" s="64">
        <v>1183.7</v>
      </c>
      <c r="D302" s="64">
        <v>1183700</v>
      </c>
      <c r="E302" s="133"/>
      <c r="F302" s="41"/>
      <c r="G302" s="41"/>
      <c r="H302" s="41"/>
    </row>
    <row r="303" spans="1:8" s="42" customFormat="1" ht="15.75" customHeight="1">
      <c r="A303" s="63" t="s">
        <v>229</v>
      </c>
      <c r="B303" s="64">
        <v>16.3</v>
      </c>
      <c r="C303" s="64">
        <v>16.3</v>
      </c>
      <c r="D303" s="64">
        <v>0</v>
      </c>
      <c r="E303" s="133"/>
      <c r="F303" s="41"/>
      <c r="G303" s="41"/>
      <c r="H303" s="41"/>
    </row>
    <row r="304" spans="1:8" s="42" customFormat="1" ht="15.75" customHeight="1">
      <c r="A304" s="63" t="s">
        <v>230</v>
      </c>
      <c r="B304" s="64">
        <v>0</v>
      </c>
      <c r="C304" s="64">
        <v>7</v>
      </c>
      <c r="D304" s="64">
        <v>7021</v>
      </c>
      <c r="E304" s="133"/>
      <c r="F304" s="41"/>
      <c r="G304" s="41"/>
      <c r="H304" s="41"/>
    </row>
    <row r="305" spans="1:8" s="42" customFormat="1" ht="15.75" customHeight="1">
      <c r="A305" s="63" t="s">
        <v>589</v>
      </c>
      <c r="B305" s="64">
        <v>0</v>
      </c>
      <c r="C305" s="64">
        <v>18</v>
      </c>
      <c r="D305" s="64">
        <v>18000</v>
      </c>
      <c r="E305" s="133"/>
      <c r="F305" s="41"/>
      <c r="G305" s="41"/>
      <c r="H305" s="41"/>
    </row>
    <row r="306" spans="1:8" s="42" customFormat="1" ht="15.75" customHeight="1">
      <c r="A306" s="63" t="s">
        <v>595</v>
      </c>
      <c r="B306" s="64">
        <v>0</v>
      </c>
      <c r="C306" s="64">
        <v>33</v>
      </c>
      <c r="D306" s="64">
        <v>0</v>
      </c>
      <c r="E306" s="133"/>
      <c r="F306" s="41"/>
      <c r="G306" s="41"/>
      <c r="H306" s="130"/>
    </row>
    <row r="307" spans="1:8" s="42" customFormat="1" ht="15.75" customHeight="1">
      <c r="A307" s="63" t="s">
        <v>231</v>
      </c>
      <c r="B307" s="64">
        <v>500</v>
      </c>
      <c r="C307" s="64">
        <v>1333</v>
      </c>
      <c r="D307" s="64">
        <v>1332783</v>
      </c>
      <c r="E307" s="133"/>
      <c r="F307" s="130"/>
      <c r="G307" s="41"/>
      <c r="H307" s="41"/>
    </row>
    <row r="308" spans="1:8" s="42" customFormat="1" ht="15.75" customHeight="1">
      <c r="A308" s="63" t="s">
        <v>232</v>
      </c>
      <c r="B308" s="64">
        <v>840</v>
      </c>
      <c r="C308" s="64">
        <v>146</v>
      </c>
      <c r="D308" s="64">
        <v>146000</v>
      </c>
      <c r="E308" s="133"/>
      <c r="F308" s="130"/>
      <c r="G308" s="41"/>
      <c r="H308" s="41"/>
    </row>
    <row r="309" spans="1:8" s="42" customFormat="1" ht="15.75" customHeight="1">
      <c r="A309" s="63" t="s">
        <v>233</v>
      </c>
      <c r="B309" s="64">
        <v>250</v>
      </c>
      <c r="C309" s="64">
        <v>60</v>
      </c>
      <c r="D309" s="64">
        <v>60000</v>
      </c>
      <c r="E309" s="133"/>
      <c r="F309" s="130"/>
      <c r="G309" s="41"/>
      <c r="H309" s="41"/>
    </row>
    <row r="310" spans="1:8" s="42" customFormat="1" ht="15.75" customHeight="1">
      <c r="A310" s="63" t="s">
        <v>234</v>
      </c>
      <c r="B310" s="64">
        <v>0</v>
      </c>
      <c r="C310" s="64">
        <v>908</v>
      </c>
      <c r="D310" s="64">
        <v>908000</v>
      </c>
      <c r="E310" s="133"/>
      <c r="F310" s="126"/>
      <c r="G310" s="126"/>
      <c r="H310" s="126"/>
    </row>
    <row r="311" spans="1:8" s="42" customFormat="1" ht="15.75" customHeight="1">
      <c r="A311" s="63" t="s">
        <v>596</v>
      </c>
      <c r="B311" s="64">
        <v>0</v>
      </c>
      <c r="C311" s="64">
        <v>99</v>
      </c>
      <c r="D311" s="64">
        <v>99000</v>
      </c>
      <c r="E311" s="133"/>
      <c r="F311" s="126"/>
      <c r="G311" s="126"/>
      <c r="H311" s="126"/>
    </row>
    <row r="312" spans="1:8" s="42" customFormat="1" ht="15.75" customHeight="1" thickBot="1">
      <c r="A312" s="38" t="s">
        <v>597</v>
      </c>
      <c r="B312" s="39">
        <v>0</v>
      </c>
      <c r="C312" s="39">
        <v>5</v>
      </c>
      <c r="D312" s="39">
        <v>0</v>
      </c>
      <c r="E312" s="40"/>
      <c r="F312" s="126"/>
      <c r="G312" s="126"/>
      <c r="H312" s="126"/>
    </row>
    <row r="313" spans="1:8" s="42" customFormat="1" ht="15.75" customHeight="1" thickBot="1">
      <c r="A313" s="7" t="s">
        <v>102</v>
      </c>
      <c r="B313" s="17">
        <f>SUM(B314:B332)</f>
        <v>6582</v>
      </c>
      <c r="C313" s="17">
        <f>SUM(C314:C332)</f>
        <v>12034.5</v>
      </c>
      <c r="D313" s="17">
        <f>SUM(D314:D332)</f>
        <v>8516327</v>
      </c>
      <c r="E313" s="18">
        <f>SUM(D313/C313/10)</f>
        <v>70.76593959034443</v>
      </c>
      <c r="F313" s="41"/>
      <c r="G313" s="41"/>
      <c r="H313" s="41"/>
    </row>
    <row r="314" spans="1:8" s="42" customFormat="1" ht="15.75" customHeight="1">
      <c r="A314" s="169" t="s">
        <v>598</v>
      </c>
      <c r="B314" s="170">
        <v>0</v>
      </c>
      <c r="C314" s="170">
        <v>17</v>
      </c>
      <c r="D314" s="170">
        <v>17000</v>
      </c>
      <c r="E314" s="145"/>
      <c r="F314" s="41"/>
      <c r="G314" s="41"/>
      <c r="H314" s="41"/>
    </row>
    <row r="315" spans="1:8" s="42" customFormat="1" ht="15.75" customHeight="1">
      <c r="A315" s="63" t="s">
        <v>599</v>
      </c>
      <c r="B315" s="64">
        <v>0</v>
      </c>
      <c r="C315" s="64">
        <v>20.5</v>
      </c>
      <c r="D315" s="64">
        <v>20500</v>
      </c>
      <c r="E315" s="133"/>
      <c r="F315" s="41"/>
      <c r="G315" s="41"/>
      <c r="H315" s="41"/>
    </row>
    <row r="316" spans="1:8" s="42" customFormat="1" ht="15.75" customHeight="1">
      <c r="A316" s="63" t="s">
        <v>600</v>
      </c>
      <c r="B316" s="64">
        <v>0</v>
      </c>
      <c r="C316" s="64">
        <v>30</v>
      </c>
      <c r="D316" s="64">
        <v>30000</v>
      </c>
      <c r="E316" s="133"/>
      <c r="F316" s="41"/>
      <c r="G316" s="41"/>
      <c r="H316" s="41"/>
    </row>
    <row r="317" spans="1:8" s="42" customFormat="1" ht="15.75" customHeight="1">
      <c r="A317" s="63" t="s">
        <v>235</v>
      </c>
      <c r="B317" s="64">
        <v>797</v>
      </c>
      <c r="C317" s="64">
        <v>561</v>
      </c>
      <c r="D317" s="64">
        <v>22385</v>
      </c>
      <c r="E317" s="133"/>
      <c r="F317" s="41"/>
      <c r="G317" s="41"/>
      <c r="H317" s="41"/>
    </row>
    <row r="318" spans="1:8" s="42" customFormat="1" ht="15.75" customHeight="1">
      <c r="A318" s="63" t="s">
        <v>245</v>
      </c>
      <c r="B318" s="64">
        <v>0</v>
      </c>
      <c r="C318" s="64">
        <v>50</v>
      </c>
      <c r="D318" s="64">
        <v>0</v>
      </c>
      <c r="E318" s="133"/>
      <c r="F318" s="41"/>
      <c r="G318" s="41"/>
      <c r="H318" s="41"/>
    </row>
    <row r="319" spans="1:8" s="42" customFormat="1" ht="15.75" customHeight="1">
      <c r="A319" s="63" t="s">
        <v>236</v>
      </c>
      <c r="B319" s="64">
        <v>0</v>
      </c>
      <c r="C319" s="64">
        <v>73</v>
      </c>
      <c r="D319" s="64">
        <v>72428</v>
      </c>
      <c r="E319" s="133"/>
      <c r="F319" s="41"/>
      <c r="G319" s="41"/>
      <c r="H319" s="41"/>
    </row>
    <row r="320" spans="1:8" s="42" customFormat="1" ht="15.75" customHeight="1">
      <c r="A320" s="63" t="s">
        <v>237</v>
      </c>
      <c r="B320" s="64">
        <v>0</v>
      </c>
      <c r="C320" s="64">
        <v>2424</v>
      </c>
      <c r="D320" s="64">
        <v>0</v>
      </c>
      <c r="E320" s="133"/>
      <c r="F320" s="41"/>
      <c r="G320" s="41"/>
      <c r="H320" s="41"/>
    </row>
    <row r="321" spans="1:8" s="42" customFormat="1" ht="15.75" customHeight="1">
      <c r="A321" s="63" t="s">
        <v>589</v>
      </c>
      <c r="B321" s="64">
        <v>0</v>
      </c>
      <c r="C321" s="64">
        <v>550</v>
      </c>
      <c r="D321" s="64">
        <v>551025</v>
      </c>
      <c r="E321" s="133"/>
      <c r="F321" s="41"/>
      <c r="G321" s="41"/>
      <c r="H321" s="41"/>
    </row>
    <row r="322" spans="1:8" s="42" customFormat="1" ht="15.75" customHeight="1">
      <c r="A322" s="63" t="s">
        <v>238</v>
      </c>
      <c r="B322" s="64">
        <v>1000</v>
      </c>
      <c r="C322" s="64">
        <v>1466</v>
      </c>
      <c r="D322" s="64">
        <v>1465993</v>
      </c>
      <c r="E322" s="133"/>
      <c r="F322" s="41"/>
      <c r="G322" s="41"/>
      <c r="H322" s="41"/>
    </row>
    <row r="323" spans="1:8" s="42" customFormat="1" ht="15.75" customHeight="1">
      <c r="A323" s="63" t="s">
        <v>239</v>
      </c>
      <c r="B323" s="64">
        <v>2500</v>
      </c>
      <c r="C323" s="64">
        <v>0</v>
      </c>
      <c r="D323" s="64">
        <v>0</v>
      </c>
      <c r="E323" s="133"/>
      <c r="F323" s="130"/>
      <c r="G323" s="41"/>
      <c r="H323" s="41"/>
    </row>
    <row r="324" spans="1:8" s="42" customFormat="1" ht="15.75" customHeight="1">
      <c r="A324" s="63" t="s">
        <v>240</v>
      </c>
      <c r="B324" s="64">
        <v>700</v>
      </c>
      <c r="C324" s="64">
        <v>55</v>
      </c>
      <c r="D324" s="64">
        <v>55000</v>
      </c>
      <c r="E324" s="133"/>
      <c r="F324" s="130"/>
      <c r="G324" s="41"/>
      <c r="H324" s="41"/>
    </row>
    <row r="325" spans="1:8" s="42" customFormat="1" ht="15.75" customHeight="1">
      <c r="A325" s="63" t="s">
        <v>241</v>
      </c>
      <c r="B325" s="64">
        <v>70</v>
      </c>
      <c r="C325" s="64">
        <v>0</v>
      </c>
      <c r="D325" s="64">
        <v>0</v>
      </c>
      <c r="E325" s="133"/>
      <c r="F325" s="130"/>
      <c r="G325" s="41"/>
      <c r="H325" s="41"/>
    </row>
    <row r="326" spans="1:8" s="42" customFormat="1" ht="15.75" customHeight="1">
      <c r="A326" s="63" t="s">
        <v>601</v>
      </c>
      <c r="B326" s="64">
        <v>0</v>
      </c>
      <c r="C326" s="64">
        <v>30</v>
      </c>
      <c r="D326" s="64">
        <v>30000</v>
      </c>
      <c r="E326" s="133"/>
      <c r="F326" s="130"/>
      <c r="G326" s="41"/>
      <c r="H326" s="41"/>
    </row>
    <row r="327" spans="1:8" s="42" customFormat="1" ht="15.75" customHeight="1">
      <c r="A327" s="63" t="s">
        <v>242</v>
      </c>
      <c r="B327" s="64">
        <v>250</v>
      </c>
      <c r="C327" s="64">
        <v>163</v>
      </c>
      <c r="D327" s="64">
        <v>163000</v>
      </c>
      <c r="E327" s="133"/>
      <c r="F327" s="130"/>
      <c r="G327" s="41"/>
      <c r="H327" s="41"/>
    </row>
    <row r="328" spans="1:8" s="42" customFormat="1" ht="15.75" customHeight="1">
      <c r="A328" s="63" t="s">
        <v>243</v>
      </c>
      <c r="B328" s="64">
        <v>1265</v>
      </c>
      <c r="C328" s="64">
        <v>1265</v>
      </c>
      <c r="D328" s="64">
        <v>1265000</v>
      </c>
      <c r="E328" s="133"/>
      <c r="F328" s="41"/>
      <c r="G328" s="41"/>
      <c r="H328" s="41"/>
    </row>
    <row r="329" spans="1:8" s="42" customFormat="1" ht="15.75" customHeight="1">
      <c r="A329" s="63" t="s">
        <v>602</v>
      </c>
      <c r="B329" s="64">
        <v>0</v>
      </c>
      <c r="C329" s="64">
        <v>1248</v>
      </c>
      <c r="D329" s="64">
        <v>1248294</v>
      </c>
      <c r="E329" s="133"/>
      <c r="F329" s="41"/>
      <c r="G329" s="41"/>
      <c r="H329" s="41"/>
    </row>
    <row r="330" spans="1:8" s="42" customFormat="1" ht="15.75" customHeight="1">
      <c r="A330" s="63" t="s">
        <v>603</v>
      </c>
      <c r="B330" s="64">
        <v>0</v>
      </c>
      <c r="C330" s="64">
        <v>860</v>
      </c>
      <c r="D330" s="64">
        <v>859702</v>
      </c>
      <c r="E330" s="133"/>
      <c r="F330" s="41"/>
      <c r="G330" s="41"/>
      <c r="H330" s="41"/>
    </row>
    <row r="331" spans="1:8" ht="15.75" customHeight="1">
      <c r="A331" s="63" t="s">
        <v>244</v>
      </c>
      <c r="B331" s="64">
        <v>0</v>
      </c>
      <c r="C331" s="64">
        <v>2716</v>
      </c>
      <c r="D331" s="64">
        <v>2716000</v>
      </c>
      <c r="E331" s="133"/>
      <c r="F331" s="126"/>
      <c r="G331" s="126"/>
      <c r="H331" s="126"/>
    </row>
    <row r="332" spans="1:8" ht="15.75" customHeight="1" thickBot="1">
      <c r="A332" s="38" t="s">
        <v>604</v>
      </c>
      <c r="B332" s="39">
        <v>0</v>
      </c>
      <c r="C332" s="39">
        <v>506</v>
      </c>
      <c r="D332" s="39">
        <v>0</v>
      </c>
      <c r="E332" s="40"/>
      <c r="F332" s="126"/>
      <c r="G332" s="126"/>
      <c r="H332" s="126"/>
    </row>
    <row r="333" spans="1:8" ht="15.75" customHeight="1" thickBot="1">
      <c r="A333" s="7" t="s">
        <v>749</v>
      </c>
      <c r="B333" s="17">
        <v>20</v>
      </c>
      <c r="C333" s="17">
        <f>SUM(B333:B333)</f>
        <v>20</v>
      </c>
      <c r="D333" s="17">
        <v>0</v>
      </c>
      <c r="E333" s="18">
        <f>SUM(D333/C333/10)</f>
        <v>0</v>
      </c>
      <c r="F333" s="126"/>
      <c r="G333" s="126"/>
      <c r="H333" s="126"/>
    </row>
    <row r="334" spans="1:8" ht="15.75" customHeight="1" thickBot="1">
      <c r="A334" s="7" t="s">
        <v>750</v>
      </c>
      <c r="B334" s="17">
        <v>2345</v>
      </c>
      <c r="C334" s="17">
        <v>2375</v>
      </c>
      <c r="D334" s="17">
        <v>2374000</v>
      </c>
      <c r="E334" s="18">
        <f>SUM(D334/C334/10)</f>
        <v>99.9578947368421</v>
      </c>
      <c r="F334" s="126"/>
      <c r="G334" s="126"/>
      <c r="H334" s="126"/>
    </row>
    <row r="335" spans="1:8" s="5" customFormat="1" ht="15.75" customHeight="1" thickBot="1">
      <c r="A335" s="7" t="s">
        <v>751</v>
      </c>
      <c r="B335" s="17">
        <v>0</v>
      </c>
      <c r="C335" s="17">
        <v>32</v>
      </c>
      <c r="D335" s="17">
        <v>10488</v>
      </c>
      <c r="E335" s="18">
        <f>SUM(D335/C335/10)</f>
        <v>32.775</v>
      </c>
      <c r="F335" s="126"/>
      <c r="G335" s="126"/>
      <c r="H335" s="126"/>
    </row>
    <row r="336" spans="1:8" s="42" customFormat="1" ht="15.75" customHeight="1" thickBot="1">
      <c r="A336" s="7" t="s">
        <v>43</v>
      </c>
      <c r="B336" s="17">
        <f>SUM(B337:B350)</f>
        <v>4230</v>
      </c>
      <c r="C336" s="17">
        <f>SUM(C337:C350)</f>
        <v>5454</v>
      </c>
      <c r="D336" s="17">
        <f>SUM(D337:D350)</f>
        <v>4867298</v>
      </c>
      <c r="E336" s="18">
        <f>SUM(D336/C336/10)</f>
        <v>89.24272093876054</v>
      </c>
      <c r="F336" s="41"/>
      <c r="G336" s="41"/>
      <c r="H336" s="41"/>
    </row>
    <row r="337" spans="1:8" s="42" customFormat="1" ht="15.75" customHeight="1">
      <c r="A337" s="131" t="s">
        <v>246</v>
      </c>
      <c r="B337" s="132">
        <v>3230</v>
      </c>
      <c r="C337" s="132">
        <v>3361</v>
      </c>
      <c r="D337" s="132">
        <v>3360910</v>
      </c>
      <c r="E337" s="168"/>
      <c r="F337" s="144"/>
      <c r="G337" s="41"/>
      <c r="H337" s="41"/>
    </row>
    <row r="338" spans="1:8" s="42" customFormat="1" ht="15.75" customHeight="1">
      <c r="A338" s="63" t="s">
        <v>605</v>
      </c>
      <c r="B338" s="64">
        <v>0</v>
      </c>
      <c r="C338" s="64">
        <v>610</v>
      </c>
      <c r="D338" s="64">
        <v>213769</v>
      </c>
      <c r="E338" s="133"/>
      <c r="F338" s="41"/>
      <c r="G338" s="41"/>
      <c r="H338" s="41"/>
    </row>
    <row r="339" spans="1:8" s="42" customFormat="1" ht="15.75" customHeight="1">
      <c r="A339" s="63" t="s">
        <v>606</v>
      </c>
      <c r="B339" s="64"/>
      <c r="C339" s="64"/>
      <c r="D339" s="64">
        <v>14000</v>
      </c>
      <c r="E339" s="133"/>
      <c r="F339" s="41"/>
      <c r="G339" s="41"/>
      <c r="H339" s="41"/>
    </row>
    <row r="340" spans="1:8" s="42" customFormat="1" ht="15.75" customHeight="1">
      <c r="A340" s="63" t="s">
        <v>607</v>
      </c>
      <c r="B340" s="64"/>
      <c r="C340" s="64"/>
      <c r="D340" s="64">
        <v>6240</v>
      </c>
      <c r="E340" s="133"/>
      <c r="F340" s="130"/>
      <c r="G340" s="41"/>
      <c r="H340" s="41"/>
    </row>
    <row r="341" spans="1:8" s="42" customFormat="1" ht="15.75" customHeight="1">
      <c r="A341" s="63" t="s">
        <v>608</v>
      </c>
      <c r="B341" s="64">
        <v>160</v>
      </c>
      <c r="C341" s="64">
        <v>81</v>
      </c>
      <c r="D341" s="64">
        <v>81000</v>
      </c>
      <c r="E341" s="133"/>
      <c r="F341" s="41"/>
      <c r="G341" s="41"/>
      <c r="H341" s="41"/>
    </row>
    <row r="342" spans="1:8" s="42" customFormat="1" ht="15.75" customHeight="1">
      <c r="A342" s="63" t="s">
        <v>609</v>
      </c>
      <c r="B342" s="64"/>
      <c r="C342" s="64">
        <v>310</v>
      </c>
      <c r="D342" s="64">
        <v>133190</v>
      </c>
      <c r="E342" s="133"/>
      <c r="F342" s="41"/>
      <c r="G342" s="41"/>
      <c r="H342" s="41"/>
    </row>
    <row r="343" spans="1:8" s="42" customFormat="1" ht="15.75" customHeight="1">
      <c r="A343" s="63" t="s">
        <v>610</v>
      </c>
      <c r="B343" s="64">
        <v>0</v>
      </c>
      <c r="C343" s="64">
        <v>84</v>
      </c>
      <c r="D343" s="64">
        <v>11900</v>
      </c>
      <c r="E343" s="133"/>
      <c r="F343" s="41"/>
      <c r="G343" s="41"/>
      <c r="H343" s="41"/>
    </row>
    <row r="344" spans="1:8" s="42" customFormat="1" ht="15.75" customHeight="1">
      <c r="A344" s="63" t="s">
        <v>611</v>
      </c>
      <c r="B344" s="64">
        <v>340</v>
      </c>
      <c r="C344" s="64">
        <v>340</v>
      </c>
      <c r="D344" s="64">
        <v>220896</v>
      </c>
      <c r="E344" s="133"/>
      <c r="F344" s="41"/>
      <c r="G344" s="41"/>
      <c r="H344" s="41"/>
    </row>
    <row r="345" spans="1:8" s="42" customFormat="1" ht="15.75" customHeight="1">
      <c r="A345" s="63" t="s">
        <v>612</v>
      </c>
      <c r="B345" s="64">
        <v>0</v>
      </c>
      <c r="C345" s="64">
        <v>84</v>
      </c>
      <c r="D345" s="64">
        <v>11900</v>
      </c>
      <c r="E345" s="133"/>
      <c r="F345" s="41"/>
      <c r="G345" s="41"/>
      <c r="H345" s="41"/>
    </row>
    <row r="346" spans="1:8" s="42" customFormat="1" ht="15.75" customHeight="1">
      <c r="A346" s="63" t="s">
        <v>247</v>
      </c>
      <c r="B346" s="64">
        <v>0</v>
      </c>
      <c r="C346" s="64">
        <v>84</v>
      </c>
      <c r="D346" s="64">
        <v>11900</v>
      </c>
      <c r="E346" s="133"/>
      <c r="F346" s="41"/>
      <c r="G346" s="41"/>
      <c r="H346" s="41"/>
    </row>
    <row r="347" spans="1:8" s="42" customFormat="1" ht="15.75" customHeight="1">
      <c r="A347" s="63" t="s">
        <v>613</v>
      </c>
      <c r="B347" s="64">
        <v>0</v>
      </c>
      <c r="C347" s="64">
        <v>0</v>
      </c>
      <c r="D347" s="64">
        <v>7776</v>
      </c>
      <c r="E347" s="133"/>
      <c r="F347" s="41"/>
      <c r="G347" s="41"/>
      <c r="H347" s="41"/>
    </row>
    <row r="348" spans="1:8" s="42" customFormat="1" ht="15.75" customHeight="1">
      <c r="A348" s="63" t="s">
        <v>248</v>
      </c>
      <c r="B348" s="64">
        <v>500</v>
      </c>
      <c r="C348" s="64">
        <v>500</v>
      </c>
      <c r="D348" s="64">
        <v>777317</v>
      </c>
      <c r="E348" s="133"/>
      <c r="F348" s="41"/>
      <c r="G348" s="41"/>
      <c r="H348" s="41"/>
    </row>
    <row r="349" spans="1:8" s="42" customFormat="1" ht="15.75" customHeight="1">
      <c r="A349" s="63" t="s">
        <v>614</v>
      </c>
      <c r="B349" s="64"/>
      <c r="C349" s="64"/>
      <c r="D349" s="64">
        <v>11500</v>
      </c>
      <c r="E349" s="133"/>
      <c r="F349" s="41"/>
      <c r="G349" s="41"/>
      <c r="H349" s="41"/>
    </row>
    <row r="350" spans="1:8" s="5" customFormat="1" ht="15.75" customHeight="1" thickBot="1">
      <c r="A350" s="38" t="s">
        <v>615</v>
      </c>
      <c r="B350" s="39"/>
      <c r="C350" s="39"/>
      <c r="D350" s="39">
        <v>5000</v>
      </c>
      <c r="E350" s="40"/>
      <c r="F350" s="126"/>
      <c r="G350" s="126"/>
      <c r="H350" s="126"/>
    </row>
    <row r="351" spans="1:8" s="31" customFormat="1" ht="15.75" customHeight="1" thickBot="1">
      <c r="A351" s="7" t="s">
        <v>44</v>
      </c>
      <c r="B351" s="17">
        <f>SUM(B352+B353+B365+B368+B375+B379+B390+B391)</f>
        <v>13019.3</v>
      </c>
      <c r="C351" s="17">
        <f>SUM(C352+C353+C365+C368+C375+C379+C390+C391)</f>
        <v>22914.7</v>
      </c>
      <c r="D351" s="17">
        <f>SUM(D352+D353+D365+D368+D375+D379+D390+D391)</f>
        <v>22721524.66</v>
      </c>
      <c r="E351" s="18">
        <f>SUM(D351/C351/10)</f>
        <v>99.15698071543594</v>
      </c>
      <c r="F351" s="171"/>
      <c r="G351" s="171"/>
      <c r="H351" s="171"/>
    </row>
    <row r="352" spans="1:8" s="42" customFormat="1" ht="15.75" customHeight="1">
      <c r="A352" s="172" t="s">
        <v>276</v>
      </c>
      <c r="B352" s="173">
        <v>0</v>
      </c>
      <c r="C352" s="173">
        <v>19.9</v>
      </c>
      <c r="D352" s="173">
        <v>19900</v>
      </c>
      <c r="E352" s="174"/>
      <c r="F352" s="130"/>
      <c r="G352" s="41"/>
      <c r="H352" s="41"/>
    </row>
    <row r="353" spans="1:8" s="42" customFormat="1" ht="15.75" customHeight="1">
      <c r="A353" s="175" t="s">
        <v>250</v>
      </c>
      <c r="B353" s="176">
        <f>SUM(B354:B364)</f>
        <v>5199</v>
      </c>
      <c r="C353" s="176">
        <f>SUM(C354:C364)</f>
        <v>6554.3</v>
      </c>
      <c r="D353" s="176">
        <f>SUM(D354:D364)</f>
        <v>6496440.0600000005</v>
      </c>
      <c r="E353" s="139">
        <f>SUM(D353/C353/10)</f>
        <v>99.11722167126925</v>
      </c>
      <c r="F353" s="41"/>
      <c r="G353" s="41"/>
      <c r="H353" s="41"/>
    </row>
    <row r="354" spans="1:8" s="42" customFormat="1" ht="15.75" customHeight="1">
      <c r="A354" s="131" t="s">
        <v>251</v>
      </c>
      <c r="B354" s="132">
        <v>3500</v>
      </c>
      <c r="C354" s="132">
        <v>3560</v>
      </c>
      <c r="D354" s="132">
        <v>3560000</v>
      </c>
      <c r="E354" s="168"/>
      <c r="F354" s="41"/>
      <c r="G354" s="41"/>
      <c r="H354" s="41"/>
    </row>
    <row r="355" spans="1:8" s="42" customFormat="1" ht="15.75" customHeight="1">
      <c r="A355" s="63" t="s">
        <v>249</v>
      </c>
      <c r="B355" s="64">
        <v>0</v>
      </c>
      <c r="C355" s="64">
        <v>1144.3</v>
      </c>
      <c r="D355" s="64">
        <v>1144320.06</v>
      </c>
      <c r="E355" s="133"/>
      <c r="F355" s="41"/>
      <c r="G355" s="41"/>
      <c r="H355" s="41"/>
    </row>
    <row r="356" spans="1:8" s="42" customFormat="1" ht="15.75" customHeight="1">
      <c r="A356" s="63" t="s">
        <v>254</v>
      </c>
      <c r="B356" s="64">
        <v>1300</v>
      </c>
      <c r="C356" s="64">
        <v>1300</v>
      </c>
      <c r="D356" s="64">
        <v>1286560</v>
      </c>
      <c r="E356" s="133"/>
      <c r="F356" s="130"/>
      <c r="G356" s="41"/>
      <c r="H356" s="41"/>
    </row>
    <row r="357" spans="1:8" s="42" customFormat="1" ht="15.75" customHeight="1">
      <c r="A357" s="63" t="s">
        <v>252</v>
      </c>
      <c r="B357" s="64">
        <v>315</v>
      </c>
      <c r="C357" s="64">
        <v>315</v>
      </c>
      <c r="D357" s="64">
        <v>184056</v>
      </c>
      <c r="E357" s="133"/>
      <c r="F357" s="41"/>
      <c r="G357" s="41"/>
      <c r="H357" s="41"/>
    </row>
    <row r="358" spans="1:8" s="42" customFormat="1" ht="15.75" customHeight="1">
      <c r="A358" s="63" t="s">
        <v>616</v>
      </c>
      <c r="B358" s="64"/>
      <c r="C358" s="64"/>
      <c r="D358" s="64">
        <v>200187</v>
      </c>
      <c r="E358" s="133"/>
      <c r="F358" s="130"/>
      <c r="G358" s="41"/>
      <c r="H358" s="41"/>
    </row>
    <row r="359" spans="1:8" s="42" customFormat="1" ht="15.75" customHeight="1">
      <c r="A359" s="63" t="s">
        <v>617</v>
      </c>
      <c r="B359" s="64"/>
      <c r="C359" s="64"/>
      <c r="D359" s="64">
        <v>2976</v>
      </c>
      <c r="E359" s="133"/>
      <c r="F359" s="41"/>
      <c r="G359" s="41"/>
      <c r="H359" s="41"/>
    </row>
    <row r="360" spans="1:8" s="42" customFormat="1" ht="15.75" customHeight="1">
      <c r="A360" s="63" t="s">
        <v>256</v>
      </c>
      <c r="B360" s="64">
        <v>0</v>
      </c>
      <c r="C360" s="64">
        <v>67</v>
      </c>
      <c r="D360" s="64">
        <v>66360</v>
      </c>
      <c r="E360" s="133"/>
      <c r="F360" s="41"/>
      <c r="G360" s="41"/>
      <c r="H360" s="41"/>
    </row>
    <row r="361" spans="1:8" s="42" customFormat="1" ht="15.75" customHeight="1">
      <c r="A361" s="63" t="s">
        <v>257</v>
      </c>
      <c r="B361" s="64">
        <v>0</v>
      </c>
      <c r="C361" s="64">
        <v>84</v>
      </c>
      <c r="D361" s="64">
        <v>11900</v>
      </c>
      <c r="E361" s="133"/>
      <c r="F361" s="41"/>
      <c r="G361" s="41"/>
      <c r="H361" s="41"/>
    </row>
    <row r="362" spans="1:8" s="42" customFormat="1" ht="15.75" customHeight="1">
      <c r="A362" s="63" t="s">
        <v>253</v>
      </c>
      <c r="B362" s="64">
        <v>75</v>
      </c>
      <c r="C362" s="64">
        <v>75</v>
      </c>
      <c r="D362" s="64">
        <v>0</v>
      </c>
      <c r="E362" s="133"/>
      <c r="F362" s="41"/>
      <c r="G362" s="41"/>
      <c r="H362" s="41"/>
    </row>
    <row r="363" spans="1:8" s="42" customFormat="1" ht="15.75" customHeight="1">
      <c r="A363" s="63" t="s">
        <v>618</v>
      </c>
      <c r="B363" s="64"/>
      <c r="C363" s="64"/>
      <c r="D363" s="64">
        <v>30481</v>
      </c>
      <c r="E363" s="133"/>
      <c r="F363" s="41"/>
      <c r="G363" s="41"/>
      <c r="H363" s="41"/>
    </row>
    <row r="364" spans="1:8" s="42" customFormat="1" ht="15.75" customHeight="1" thickBot="1">
      <c r="A364" s="38" t="s">
        <v>255</v>
      </c>
      <c r="B364" s="39">
        <v>9</v>
      </c>
      <c r="C364" s="39">
        <v>9</v>
      </c>
      <c r="D364" s="39">
        <v>9600</v>
      </c>
      <c r="E364" s="40"/>
      <c r="F364" s="41"/>
      <c r="G364" s="41"/>
      <c r="H364" s="41"/>
    </row>
    <row r="365" spans="1:8" s="42" customFormat="1" ht="15.75" customHeight="1">
      <c r="A365" s="172" t="s">
        <v>258</v>
      </c>
      <c r="B365" s="173">
        <f>SUM(B366:B367)</f>
        <v>50</v>
      </c>
      <c r="C365" s="173">
        <f>SUM(C366:C367)</f>
        <v>134</v>
      </c>
      <c r="D365" s="173">
        <f>SUM(D366:D367)</f>
        <v>61844</v>
      </c>
      <c r="E365" s="24">
        <f>SUM(D365/C365/10)</f>
        <v>46.15223880597015</v>
      </c>
      <c r="F365" s="41"/>
      <c r="G365" s="41"/>
      <c r="H365" s="41"/>
    </row>
    <row r="366" spans="1:8" s="42" customFormat="1" ht="15.75" customHeight="1">
      <c r="A366" s="131" t="s">
        <v>260</v>
      </c>
      <c r="B366" s="132">
        <v>50</v>
      </c>
      <c r="C366" s="132">
        <v>50</v>
      </c>
      <c r="D366" s="132">
        <v>49944</v>
      </c>
      <c r="E366" s="168"/>
      <c r="F366" s="41"/>
      <c r="G366" s="41"/>
      <c r="H366" s="41"/>
    </row>
    <row r="367" spans="1:8" s="31" customFormat="1" ht="15.75" customHeight="1" thickBot="1">
      <c r="A367" s="38" t="s">
        <v>261</v>
      </c>
      <c r="B367" s="39">
        <v>0</v>
      </c>
      <c r="C367" s="39">
        <v>84</v>
      </c>
      <c r="D367" s="39">
        <v>11900</v>
      </c>
      <c r="E367" s="40"/>
      <c r="F367" s="30"/>
      <c r="G367" s="30"/>
      <c r="H367" s="30"/>
    </row>
    <row r="368" spans="1:8" s="42" customFormat="1" ht="15.75" customHeight="1">
      <c r="A368" s="172" t="s">
        <v>259</v>
      </c>
      <c r="B368" s="173">
        <f>SUM(B369:B374)</f>
        <v>550</v>
      </c>
      <c r="C368" s="173">
        <f>SUM(C369:C374)</f>
        <v>2499</v>
      </c>
      <c r="D368" s="173">
        <f>SUM(D369:D374)</f>
        <v>2509524</v>
      </c>
      <c r="E368" s="24">
        <f>SUM(D368/C368/10)</f>
        <v>100.42112845138055</v>
      </c>
      <c r="F368" s="144"/>
      <c r="G368" s="41"/>
      <c r="H368" s="41"/>
    </row>
    <row r="369" spans="1:8" s="42" customFormat="1" ht="15.75" customHeight="1">
      <c r="A369" s="131" t="s">
        <v>262</v>
      </c>
      <c r="B369" s="132">
        <v>550</v>
      </c>
      <c r="C369" s="132">
        <v>566</v>
      </c>
      <c r="D369" s="132">
        <v>566000</v>
      </c>
      <c r="E369" s="168"/>
      <c r="F369" s="41"/>
      <c r="G369" s="41"/>
      <c r="H369" s="41"/>
    </row>
    <row r="370" spans="1:8" s="42" customFormat="1" ht="15.75" customHeight="1">
      <c r="A370" s="63" t="s">
        <v>265</v>
      </c>
      <c r="B370" s="64">
        <v>0</v>
      </c>
      <c r="C370" s="64">
        <v>84</v>
      </c>
      <c r="D370" s="64">
        <v>84000</v>
      </c>
      <c r="E370" s="133"/>
      <c r="F370" s="41"/>
      <c r="G370" s="41"/>
      <c r="H370" s="41"/>
    </row>
    <row r="371" spans="1:8" s="42" customFormat="1" ht="15.75" customHeight="1">
      <c r="A371" s="63" t="s">
        <v>263</v>
      </c>
      <c r="B371" s="64">
        <v>0</v>
      </c>
      <c r="C371" s="64">
        <v>42</v>
      </c>
      <c r="D371" s="64">
        <v>45077</v>
      </c>
      <c r="E371" s="133"/>
      <c r="F371" s="130"/>
      <c r="G371" s="41"/>
      <c r="H371" s="41"/>
    </row>
    <row r="372" spans="1:8" s="42" customFormat="1" ht="15.75" customHeight="1">
      <c r="A372" s="63" t="s">
        <v>620</v>
      </c>
      <c r="B372" s="64">
        <v>0</v>
      </c>
      <c r="C372" s="64">
        <v>0</v>
      </c>
      <c r="D372" s="64">
        <v>8016</v>
      </c>
      <c r="E372" s="133"/>
      <c r="F372" s="130"/>
      <c r="G372" s="41"/>
      <c r="H372" s="41"/>
    </row>
    <row r="373" spans="1:8" s="42" customFormat="1" ht="15.75" customHeight="1">
      <c r="A373" s="63" t="s">
        <v>619</v>
      </c>
      <c r="B373" s="64">
        <v>0</v>
      </c>
      <c r="C373" s="64">
        <v>0</v>
      </c>
      <c r="D373" s="64">
        <v>373560</v>
      </c>
      <c r="E373" s="133"/>
      <c r="F373" s="41"/>
      <c r="G373" s="41"/>
      <c r="H373" s="41"/>
    </row>
    <row r="374" spans="1:8" s="31" customFormat="1" ht="15.75" customHeight="1" thickBot="1">
      <c r="A374" s="38" t="s">
        <v>264</v>
      </c>
      <c r="B374" s="39">
        <v>0</v>
      </c>
      <c r="C374" s="39">
        <v>1807</v>
      </c>
      <c r="D374" s="39">
        <v>1432871</v>
      </c>
      <c r="E374" s="40"/>
      <c r="F374" s="30"/>
      <c r="G374" s="30"/>
      <c r="H374" s="30"/>
    </row>
    <row r="375" spans="1:8" s="42" customFormat="1" ht="15.75" customHeight="1">
      <c r="A375" s="172" t="s">
        <v>266</v>
      </c>
      <c r="B375" s="173">
        <f>SUM(B376:B378)</f>
        <v>1350</v>
      </c>
      <c r="C375" s="173">
        <f>SUM(C376:C378)</f>
        <v>1950</v>
      </c>
      <c r="D375" s="173">
        <f>SUM(D376:D378)</f>
        <v>1945782.6</v>
      </c>
      <c r="E375" s="24">
        <f>SUM(D375/C375/10)</f>
        <v>99.78372307692308</v>
      </c>
      <c r="F375" s="41"/>
      <c r="G375" s="41"/>
      <c r="H375" s="41"/>
    </row>
    <row r="376" spans="1:8" s="42" customFormat="1" ht="15.75" customHeight="1">
      <c r="A376" s="131" t="s">
        <v>262</v>
      </c>
      <c r="B376" s="132">
        <v>1350</v>
      </c>
      <c r="C376" s="132">
        <v>1350</v>
      </c>
      <c r="D376" s="132">
        <v>1350000</v>
      </c>
      <c r="E376" s="168"/>
      <c r="F376" s="41"/>
      <c r="G376" s="41"/>
      <c r="H376" s="41"/>
    </row>
    <row r="377" spans="1:8" s="42" customFormat="1" ht="15.75" customHeight="1">
      <c r="A377" s="63" t="s">
        <v>267</v>
      </c>
      <c r="B377" s="64">
        <v>0</v>
      </c>
      <c r="C377" s="64">
        <v>0</v>
      </c>
      <c r="D377" s="64">
        <v>17900</v>
      </c>
      <c r="E377" s="133"/>
      <c r="F377" s="41"/>
      <c r="G377" s="41"/>
      <c r="H377" s="41"/>
    </row>
    <row r="378" spans="1:8" s="31" customFormat="1" ht="15.75" customHeight="1" thickBot="1">
      <c r="A378" s="38" t="s">
        <v>268</v>
      </c>
      <c r="B378" s="39">
        <v>0</v>
      </c>
      <c r="C378" s="39">
        <v>600</v>
      </c>
      <c r="D378" s="39">
        <v>577882.6</v>
      </c>
      <c r="E378" s="40"/>
      <c r="F378" s="30"/>
      <c r="G378" s="30"/>
      <c r="H378" s="30"/>
    </row>
    <row r="379" spans="1:8" s="42" customFormat="1" ht="15.75" customHeight="1" thickBot="1">
      <c r="A379" s="46" t="s">
        <v>269</v>
      </c>
      <c r="B379" s="47">
        <f>SUM(B380:B389)</f>
        <v>3010</v>
      </c>
      <c r="C379" s="47">
        <f>SUM(C380:C389)</f>
        <v>7436</v>
      </c>
      <c r="D379" s="47">
        <f>SUM(D380:D389)</f>
        <v>7407882</v>
      </c>
      <c r="E379" s="18">
        <f>SUM(D379/C379/10)</f>
        <v>99.62186659494351</v>
      </c>
      <c r="F379" s="41"/>
      <c r="G379" s="41"/>
      <c r="H379" s="41"/>
    </row>
    <row r="380" spans="1:8" s="42" customFormat="1" ht="15.75" customHeight="1">
      <c r="A380" s="131" t="s">
        <v>262</v>
      </c>
      <c r="B380" s="132">
        <v>2700</v>
      </c>
      <c r="C380" s="132">
        <v>2826</v>
      </c>
      <c r="D380" s="132">
        <v>2826000</v>
      </c>
      <c r="E380" s="168"/>
      <c r="F380" s="41"/>
      <c r="G380" s="41"/>
      <c r="H380" s="41"/>
    </row>
    <row r="381" spans="1:8" s="42" customFormat="1" ht="15.75" customHeight="1">
      <c r="A381" s="131" t="s">
        <v>265</v>
      </c>
      <c r="B381" s="132">
        <v>0</v>
      </c>
      <c r="C381" s="132">
        <v>215</v>
      </c>
      <c r="D381" s="132">
        <v>215000</v>
      </c>
      <c r="E381" s="168"/>
      <c r="F381" s="41"/>
      <c r="G381" s="41"/>
      <c r="H381" s="41"/>
    </row>
    <row r="382" spans="1:8" s="42" customFormat="1" ht="15.75" customHeight="1">
      <c r="A382" s="63" t="s">
        <v>270</v>
      </c>
      <c r="B382" s="64">
        <v>190</v>
      </c>
      <c r="C382" s="64">
        <v>190</v>
      </c>
      <c r="D382" s="64">
        <v>193440</v>
      </c>
      <c r="E382" s="133"/>
      <c r="F382" s="41"/>
      <c r="G382" s="41"/>
      <c r="H382" s="41"/>
    </row>
    <row r="383" spans="1:8" s="42" customFormat="1" ht="15.75" customHeight="1">
      <c r="A383" s="63" t="s">
        <v>621</v>
      </c>
      <c r="B383" s="64"/>
      <c r="C383" s="64"/>
      <c r="D383" s="64">
        <v>16320</v>
      </c>
      <c r="E383" s="133"/>
      <c r="F383" s="41"/>
      <c r="G383" s="41"/>
      <c r="H383" s="41"/>
    </row>
    <row r="384" spans="1:8" s="42" customFormat="1" ht="15.75" customHeight="1">
      <c r="A384" s="63" t="s">
        <v>622</v>
      </c>
      <c r="B384" s="64"/>
      <c r="C384" s="64"/>
      <c r="D384" s="64">
        <v>191880</v>
      </c>
      <c r="E384" s="133"/>
      <c r="F384" s="41"/>
      <c r="G384" s="41"/>
      <c r="H384" s="41"/>
    </row>
    <row r="385" spans="1:8" s="42" customFormat="1" ht="15.75" customHeight="1">
      <c r="A385" s="63" t="s">
        <v>623</v>
      </c>
      <c r="B385" s="64"/>
      <c r="C385" s="64"/>
      <c r="D385" s="64">
        <v>94920</v>
      </c>
      <c r="E385" s="133"/>
      <c r="F385" s="41"/>
      <c r="G385" s="41"/>
      <c r="H385" s="41"/>
    </row>
    <row r="386" spans="1:8" s="42" customFormat="1" ht="15.75" customHeight="1">
      <c r="A386" s="63" t="s">
        <v>624</v>
      </c>
      <c r="B386" s="64"/>
      <c r="C386" s="64"/>
      <c r="D386" s="64">
        <v>17000</v>
      </c>
      <c r="E386" s="133"/>
      <c r="F386" s="41"/>
      <c r="G386" s="41"/>
      <c r="H386" s="41"/>
    </row>
    <row r="387" spans="1:8" s="42" customFormat="1" ht="15.75" customHeight="1">
      <c r="A387" s="63" t="s">
        <v>271</v>
      </c>
      <c r="B387" s="64">
        <v>110</v>
      </c>
      <c r="C387" s="64">
        <v>110</v>
      </c>
      <c r="D387" s="64">
        <v>0</v>
      </c>
      <c r="E387" s="133"/>
      <c r="F387" s="41"/>
      <c r="G387" s="41"/>
      <c r="H387" s="41"/>
    </row>
    <row r="388" spans="1:8" s="42" customFormat="1" ht="15.75" customHeight="1">
      <c r="A388" s="63" t="s">
        <v>625</v>
      </c>
      <c r="B388" s="64">
        <v>0</v>
      </c>
      <c r="C388" s="64">
        <v>4085</v>
      </c>
      <c r="D388" s="64">
        <v>3843622</v>
      </c>
      <c r="E388" s="133"/>
      <c r="F388" s="41"/>
      <c r="G388" s="41"/>
      <c r="H388" s="41"/>
    </row>
    <row r="389" spans="1:8" s="31" customFormat="1" ht="15.75" customHeight="1" thickBot="1">
      <c r="A389" s="38" t="s">
        <v>255</v>
      </c>
      <c r="B389" s="39">
        <v>10</v>
      </c>
      <c r="C389" s="39">
        <v>10</v>
      </c>
      <c r="D389" s="39">
        <v>9700</v>
      </c>
      <c r="E389" s="40"/>
      <c r="F389" s="30"/>
      <c r="G389" s="30"/>
      <c r="H389" s="30"/>
    </row>
    <row r="390" spans="1:8" s="31" customFormat="1" ht="15.75" customHeight="1" thickBot="1">
      <c r="A390" s="46" t="s">
        <v>272</v>
      </c>
      <c r="B390" s="47">
        <v>40</v>
      </c>
      <c r="C390" s="47">
        <v>40</v>
      </c>
      <c r="D390" s="47">
        <v>39988</v>
      </c>
      <c r="E390" s="18">
        <f>SUM(D390/C390/10)</f>
        <v>99.97</v>
      </c>
      <c r="F390" s="30"/>
      <c r="G390" s="30"/>
      <c r="H390" s="30"/>
    </row>
    <row r="391" spans="1:8" s="42" customFormat="1" ht="15.75" customHeight="1">
      <c r="A391" s="172" t="s">
        <v>273</v>
      </c>
      <c r="B391" s="173">
        <f>SUM(B392:B397)</f>
        <v>2820.3</v>
      </c>
      <c r="C391" s="173">
        <f>SUM(C392:C397)</f>
        <v>4281.5</v>
      </c>
      <c r="D391" s="173">
        <f>SUM(D392:D397)</f>
        <v>4240164</v>
      </c>
      <c r="E391" s="24">
        <f>SUM(D391/C391/10)</f>
        <v>99.03454396823544</v>
      </c>
      <c r="F391" s="41"/>
      <c r="G391" s="41"/>
      <c r="H391" s="41"/>
    </row>
    <row r="392" spans="1:8" s="42" customFormat="1" ht="15.75" customHeight="1">
      <c r="A392" s="131" t="s">
        <v>262</v>
      </c>
      <c r="B392" s="132">
        <v>2600</v>
      </c>
      <c r="C392" s="132">
        <v>2600</v>
      </c>
      <c r="D392" s="132">
        <v>2600000</v>
      </c>
      <c r="E392" s="168"/>
      <c r="F392" s="41"/>
      <c r="G392" s="41"/>
      <c r="H392" s="41"/>
    </row>
    <row r="393" spans="1:8" s="42" customFormat="1" ht="15.75" customHeight="1">
      <c r="A393" s="131" t="s">
        <v>626</v>
      </c>
      <c r="B393" s="132">
        <v>0</v>
      </c>
      <c r="C393" s="132">
        <v>1234.7</v>
      </c>
      <c r="D393" s="132">
        <v>1234704</v>
      </c>
      <c r="E393" s="168"/>
      <c r="F393" s="41"/>
      <c r="G393" s="41"/>
      <c r="H393" s="41"/>
    </row>
    <row r="394" spans="1:8" s="42" customFormat="1" ht="15.75" customHeight="1">
      <c r="A394" s="131" t="s">
        <v>627</v>
      </c>
      <c r="B394" s="132">
        <v>0</v>
      </c>
      <c r="C394" s="132">
        <v>112</v>
      </c>
      <c r="D394" s="132">
        <v>94308</v>
      </c>
      <c r="E394" s="168"/>
      <c r="F394" s="41"/>
      <c r="G394" s="41"/>
      <c r="H394" s="41"/>
    </row>
    <row r="395" spans="1:8" s="42" customFormat="1" ht="15.75" customHeight="1">
      <c r="A395" s="63" t="s">
        <v>255</v>
      </c>
      <c r="B395" s="64">
        <v>3.3</v>
      </c>
      <c r="C395" s="64">
        <v>3.3</v>
      </c>
      <c r="D395" s="64">
        <v>3300</v>
      </c>
      <c r="E395" s="133"/>
      <c r="F395" s="41"/>
      <c r="G395" s="41"/>
      <c r="H395" s="41"/>
    </row>
    <row r="396" spans="1:8" s="42" customFormat="1" ht="15.75" customHeight="1">
      <c r="A396" s="63" t="s">
        <v>274</v>
      </c>
      <c r="B396" s="64">
        <v>217</v>
      </c>
      <c r="C396" s="64">
        <v>217</v>
      </c>
      <c r="D396" s="64">
        <v>193800</v>
      </c>
      <c r="E396" s="133"/>
      <c r="F396" s="41"/>
      <c r="G396" s="41"/>
      <c r="H396" s="41"/>
    </row>
    <row r="397" spans="1:8" s="5" customFormat="1" ht="15.75" customHeight="1" thickBot="1">
      <c r="A397" s="38" t="s">
        <v>275</v>
      </c>
      <c r="B397" s="39">
        <v>0</v>
      </c>
      <c r="C397" s="39">
        <v>114.5</v>
      </c>
      <c r="D397" s="39">
        <v>114052</v>
      </c>
      <c r="E397" s="40"/>
      <c r="F397" s="126"/>
      <c r="G397" s="126"/>
      <c r="H397" s="126"/>
    </row>
    <row r="398" spans="1:8" s="5" customFormat="1" ht="15.75" customHeight="1" thickBot="1">
      <c r="A398" s="7" t="s">
        <v>752</v>
      </c>
      <c r="B398" s="17">
        <v>0</v>
      </c>
      <c r="C398" s="17">
        <v>25</v>
      </c>
      <c r="D398" s="17">
        <v>25000</v>
      </c>
      <c r="E398" s="18">
        <f>SUM(D398/C398/10)</f>
        <v>100</v>
      </c>
      <c r="F398" s="126"/>
      <c r="G398" s="126"/>
      <c r="H398" s="126"/>
    </row>
    <row r="399" spans="1:8" s="5" customFormat="1" ht="15.75" customHeight="1" thickBot="1">
      <c r="A399" s="7" t="s">
        <v>753</v>
      </c>
      <c r="B399" s="17">
        <v>0</v>
      </c>
      <c r="C399" s="17">
        <v>20</v>
      </c>
      <c r="D399" s="17">
        <v>20000</v>
      </c>
      <c r="E399" s="18">
        <f>SUM(D399/C399/10)</f>
        <v>100</v>
      </c>
      <c r="F399" s="126"/>
      <c r="G399" s="126"/>
      <c r="H399" s="126"/>
    </row>
    <row r="400" spans="1:8" s="42" customFormat="1" ht="15.75" customHeight="1" thickBot="1">
      <c r="A400" s="7" t="s">
        <v>115</v>
      </c>
      <c r="B400" s="17">
        <f>SUM(B401:B402)</f>
        <v>142</v>
      </c>
      <c r="C400" s="17">
        <f>SUM(C401:C402)</f>
        <v>142</v>
      </c>
      <c r="D400" s="17">
        <f>SUM(D401:D402)</f>
        <v>132320</v>
      </c>
      <c r="E400" s="18">
        <f>SUM(D400/C400/10)</f>
        <v>93.1830985915493</v>
      </c>
      <c r="F400" s="41"/>
      <c r="G400" s="41"/>
      <c r="H400" s="41"/>
    </row>
    <row r="401" spans="1:8" s="42" customFormat="1" ht="15.75" customHeight="1">
      <c r="A401" s="131" t="s">
        <v>277</v>
      </c>
      <c r="B401" s="132">
        <v>88</v>
      </c>
      <c r="C401" s="132">
        <v>88</v>
      </c>
      <c r="D401" s="132">
        <v>80000</v>
      </c>
      <c r="E401" s="168"/>
      <c r="F401" s="41"/>
      <c r="G401" s="41"/>
      <c r="H401" s="41"/>
    </row>
    <row r="402" spans="1:8" s="5" customFormat="1" ht="15.75" customHeight="1" thickBot="1">
      <c r="A402" s="38" t="s">
        <v>628</v>
      </c>
      <c r="B402" s="39">
        <v>54</v>
      </c>
      <c r="C402" s="39">
        <v>54</v>
      </c>
      <c r="D402" s="39">
        <v>52320</v>
      </c>
      <c r="E402" s="40"/>
      <c r="F402" s="126"/>
      <c r="G402" s="126"/>
      <c r="H402" s="126"/>
    </row>
    <row r="403" spans="1:8" s="42" customFormat="1" ht="15.75" customHeight="1" thickBot="1">
      <c r="A403" s="7" t="s">
        <v>131</v>
      </c>
      <c r="B403" s="17">
        <f>SUM(B404:B405)</f>
        <v>0</v>
      </c>
      <c r="C403" s="17">
        <f>SUM(C404:C405)</f>
        <v>15</v>
      </c>
      <c r="D403" s="17">
        <f>SUM(D404:D405)</f>
        <v>15000</v>
      </c>
      <c r="E403" s="18">
        <f>SUM(D403/C403/10)</f>
        <v>100</v>
      </c>
      <c r="F403" s="41"/>
      <c r="G403" s="41"/>
      <c r="H403" s="41"/>
    </row>
    <row r="404" spans="1:8" s="42" customFormat="1" ht="15.75" customHeight="1">
      <c r="A404" s="131" t="s">
        <v>278</v>
      </c>
      <c r="B404" s="132">
        <v>0</v>
      </c>
      <c r="C404" s="132">
        <v>5</v>
      </c>
      <c r="D404" s="132">
        <v>5000</v>
      </c>
      <c r="E404" s="168"/>
      <c r="F404" s="41"/>
      <c r="G404" s="41"/>
      <c r="H404" s="41"/>
    </row>
    <row r="405" spans="1:8" s="5" customFormat="1" ht="15.75" customHeight="1" thickBot="1">
      <c r="A405" s="38" t="s">
        <v>629</v>
      </c>
      <c r="B405" s="39">
        <v>0</v>
      </c>
      <c r="C405" s="39">
        <v>10</v>
      </c>
      <c r="D405" s="39">
        <v>10000</v>
      </c>
      <c r="E405" s="40"/>
      <c r="F405" s="126"/>
      <c r="G405" s="126"/>
      <c r="H405" s="126"/>
    </row>
    <row r="406" spans="1:8" s="42" customFormat="1" ht="15.75" customHeight="1" thickBot="1">
      <c r="A406" s="7" t="s">
        <v>66</v>
      </c>
      <c r="B406" s="17">
        <f>SUM(B407:B416)</f>
        <v>2813</v>
      </c>
      <c r="C406" s="17">
        <f>SUM(C407:C416)</f>
        <v>4194</v>
      </c>
      <c r="D406" s="17">
        <f>SUM(D407:D416)</f>
        <v>4175690</v>
      </c>
      <c r="E406" s="18">
        <f>SUM(D406/C406/10)</f>
        <v>99.56342393896043</v>
      </c>
      <c r="F406" s="41"/>
      <c r="G406" s="41"/>
      <c r="H406" s="41"/>
    </row>
    <row r="407" spans="1:8" s="42" customFormat="1" ht="15.75" customHeight="1">
      <c r="A407" s="131" t="s">
        <v>279</v>
      </c>
      <c r="B407" s="132">
        <v>2600</v>
      </c>
      <c r="C407" s="132">
        <v>2600</v>
      </c>
      <c r="D407" s="132">
        <v>2600000</v>
      </c>
      <c r="E407" s="168"/>
      <c r="F407" s="41"/>
      <c r="G407" s="41"/>
      <c r="H407" s="41"/>
    </row>
    <row r="408" spans="1:8" s="42" customFormat="1" ht="15.75" customHeight="1">
      <c r="A408" s="131" t="s">
        <v>280</v>
      </c>
      <c r="B408" s="132">
        <v>15</v>
      </c>
      <c r="C408" s="132">
        <v>15</v>
      </c>
      <c r="D408" s="132">
        <v>14750</v>
      </c>
      <c r="E408" s="168"/>
      <c r="F408" s="41"/>
      <c r="G408" s="41"/>
      <c r="H408" s="41"/>
    </row>
    <row r="409" spans="1:8" s="42" customFormat="1" ht="15.75" customHeight="1">
      <c r="A409" s="131" t="s">
        <v>281</v>
      </c>
      <c r="B409" s="132">
        <v>150</v>
      </c>
      <c r="C409" s="132">
        <v>150</v>
      </c>
      <c r="D409" s="132">
        <v>39477</v>
      </c>
      <c r="E409" s="168"/>
      <c r="F409" s="41"/>
      <c r="G409" s="41"/>
      <c r="H409" s="41"/>
    </row>
    <row r="410" spans="1:8" s="42" customFormat="1" ht="15.75" customHeight="1">
      <c r="A410" s="131" t="s">
        <v>630</v>
      </c>
      <c r="B410" s="132">
        <v>0</v>
      </c>
      <c r="C410" s="132">
        <v>1351</v>
      </c>
      <c r="D410" s="132">
        <v>1293216</v>
      </c>
      <c r="E410" s="168"/>
      <c r="F410" s="41"/>
      <c r="G410" s="41"/>
      <c r="H410" s="41"/>
    </row>
    <row r="411" spans="1:8" s="42" customFormat="1" ht="15.75" customHeight="1">
      <c r="A411" s="131" t="s">
        <v>634</v>
      </c>
      <c r="B411" s="132">
        <v>0</v>
      </c>
      <c r="C411" s="132">
        <v>0</v>
      </c>
      <c r="D411" s="132">
        <v>10457</v>
      </c>
      <c r="E411" s="168"/>
      <c r="F411" s="41"/>
      <c r="G411" s="41"/>
      <c r="H411" s="41"/>
    </row>
    <row r="412" spans="1:8" s="42" customFormat="1" ht="15.75" customHeight="1">
      <c r="A412" s="131" t="s">
        <v>277</v>
      </c>
      <c r="B412" s="132">
        <v>0</v>
      </c>
      <c r="C412" s="132">
        <v>0</v>
      </c>
      <c r="D412" s="132">
        <v>64000</v>
      </c>
      <c r="E412" s="168"/>
      <c r="F412" s="41"/>
      <c r="G412" s="41"/>
      <c r="H412" s="41"/>
    </row>
    <row r="413" spans="1:8" s="42" customFormat="1" ht="15.75" customHeight="1">
      <c r="A413" s="131" t="s">
        <v>632</v>
      </c>
      <c r="B413" s="132">
        <v>0</v>
      </c>
      <c r="C413" s="132">
        <v>0</v>
      </c>
      <c r="D413" s="132">
        <v>93606</v>
      </c>
      <c r="E413" s="168"/>
      <c r="F413" s="41"/>
      <c r="G413" s="41"/>
      <c r="H413" s="41"/>
    </row>
    <row r="414" spans="1:8" s="42" customFormat="1" ht="15.75" customHeight="1">
      <c r="A414" s="131" t="s">
        <v>633</v>
      </c>
      <c r="B414" s="132">
        <v>0</v>
      </c>
      <c r="C414" s="132">
        <v>0</v>
      </c>
      <c r="D414" s="132">
        <v>11546</v>
      </c>
      <c r="E414" s="168"/>
      <c r="F414" s="41"/>
      <c r="G414" s="41"/>
      <c r="H414" s="41"/>
    </row>
    <row r="415" spans="1:8" s="42" customFormat="1" ht="15.75" customHeight="1">
      <c r="A415" s="131" t="s">
        <v>631</v>
      </c>
      <c r="B415" s="132">
        <v>0</v>
      </c>
      <c r="C415" s="132">
        <v>30</v>
      </c>
      <c r="D415" s="132">
        <v>16670</v>
      </c>
      <c r="E415" s="168"/>
      <c r="F415" s="41"/>
      <c r="G415" s="41"/>
      <c r="H415" s="41"/>
    </row>
    <row r="416" spans="1:8" s="5" customFormat="1" ht="15.75" customHeight="1" thickBot="1">
      <c r="A416" s="148" t="s">
        <v>282</v>
      </c>
      <c r="B416" s="149">
        <v>48</v>
      </c>
      <c r="C416" s="149">
        <v>48</v>
      </c>
      <c r="D416" s="149">
        <v>31968</v>
      </c>
      <c r="E416" s="150"/>
      <c r="F416" s="126"/>
      <c r="G416" s="126"/>
      <c r="H416" s="126"/>
    </row>
    <row r="417" spans="1:8" s="42" customFormat="1" ht="15.75" customHeight="1" thickBot="1">
      <c r="A417" s="7" t="s">
        <v>67</v>
      </c>
      <c r="B417" s="17">
        <f>SUM(B418)</f>
        <v>2900</v>
      </c>
      <c r="C417" s="17">
        <f>SUM(C418)</f>
        <v>3021</v>
      </c>
      <c r="D417" s="17">
        <f>SUM(D418)</f>
        <v>3021000</v>
      </c>
      <c r="E417" s="18">
        <f>SUM(D417/C417/10)</f>
        <v>100</v>
      </c>
      <c r="F417" s="41"/>
      <c r="G417" s="41"/>
      <c r="H417" s="41"/>
    </row>
    <row r="418" spans="1:8" s="5" customFormat="1" ht="15.75" customHeight="1" thickBot="1">
      <c r="A418" s="148" t="s">
        <v>262</v>
      </c>
      <c r="B418" s="149">
        <v>2900</v>
      </c>
      <c r="C418" s="149">
        <v>3021</v>
      </c>
      <c r="D418" s="149">
        <v>3021000</v>
      </c>
      <c r="E418" s="150"/>
      <c r="F418" s="126"/>
      <c r="G418" s="126"/>
      <c r="H418" s="126"/>
    </row>
    <row r="419" spans="1:8" s="5" customFormat="1" ht="15.75" customHeight="1" thickBot="1">
      <c r="A419" s="7" t="s">
        <v>635</v>
      </c>
      <c r="B419" s="17">
        <f>SUM(B420)</f>
        <v>0</v>
      </c>
      <c r="C419" s="17">
        <f>SUM(C420)</f>
        <v>35</v>
      </c>
      <c r="D419" s="17">
        <f>SUM(D420)</f>
        <v>35000</v>
      </c>
      <c r="E419" s="18">
        <f>SUM(D419/C419/10)</f>
        <v>100</v>
      </c>
      <c r="F419" s="126"/>
      <c r="G419" s="126"/>
      <c r="H419" s="126"/>
    </row>
    <row r="420" spans="1:8" s="5" customFormat="1" ht="15.75" customHeight="1" thickBot="1">
      <c r="A420" s="148" t="s">
        <v>636</v>
      </c>
      <c r="B420" s="149">
        <v>0</v>
      </c>
      <c r="C420" s="149">
        <v>35</v>
      </c>
      <c r="D420" s="149">
        <v>35000</v>
      </c>
      <c r="E420" s="150"/>
      <c r="F420" s="126"/>
      <c r="G420" s="126"/>
      <c r="H420" s="126"/>
    </row>
    <row r="421" spans="1:8" s="42" customFormat="1" ht="15.75" customHeight="1" thickBot="1">
      <c r="A421" s="7" t="s">
        <v>68</v>
      </c>
      <c r="B421" s="17">
        <f>SUM(B422:B427)</f>
        <v>200</v>
      </c>
      <c r="C421" s="17">
        <f>SUM(C422:C427)</f>
        <v>243.5</v>
      </c>
      <c r="D421" s="17">
        <f>SUM(D422:D427)</f>
        <v>170950</v>
      </c>
      <c r="E421" s="18">
        <f>SUM(D421/C421/10)</f>
        <v>70.20533880903491</v>
      </c>
      <c r="F421" s="126"/>
      <c r="G421" s="126"/>
      <c r="H421" s="126"/>
    </row>
    <row r="422" spans="1:8" s="42" customFormat="1" ht="15.75" customHeight="1">
      <c r="A422" s="131" t="s">
        <v>283</v>
      </c>
      <c r="B422" s="132">
        <v>63</v>
      </c>
      <c r="C422" s="132">
        <v>100</v>
      </c>
      <c r="D422" s="132">
        <v>39050</v>
      </c>
      <c r="E422" s="168"/>
      <c r="F422" s="41"/>
      <c r="G422" s="41"/>
      <c r="H422" s="41"/>
    </row>
    <row r="423" spans="1:8" s="42" customFormat="1" ht="15.75" customHeight="1">
      <c r="A423" s="63" t="s">
        <v>637</v>
      </c>
      <c r="B423" s="64">
        <v>50</v>
      </c>
      <c r="C423" s="64">
        <v>50</v>
      </c>
      <c r="D423" s="64">
        <v>50000</v>
      </c>
      <c r="E423" s="133"/>
      <c r="F423" s="41"/>
      <c r="G423" s="41"/>
      <c r="H423" s="41"/>
    </row>
    <row r="424" spans="1:8" s="42" customFormat="1" ht="15.75" customHeight="1">
      <c r="A424" s="63" t="s">
        <v>284</v>
      </c>
      <c r="B424" s="64">
        <v>0</v>
      </c>
      <c r="C424" s="64">
        <v>6.5</v>
      </c>
      <c r="D424" s="64">
        <v>2160</v>
      </c>
      <c r="E424" s="133"/>
      <c r="F424" s="41"/>
      <c r="G424" s="41"/>
      <c r="H424" s="41"/>
    </row>
    <row r="425" spans="1:8" s="42" customFormat="1" ht="15.75" customHeight="1">
      <c r="A425" s="63" t="s">
        <v>285</v>
      </c>
      <c r="B425" s="64">
        <v>37</v>
      </c>
      <c r="C425" s="64">
        <v>37</v>
      </c>
      <c r="D425" s="64">
        <v>37000</v>
      </c>
      <c r="E425" s="133"/>
      <c r="F425" s="41"/>
      <c r="G425" s="41"/>
      <c r="H425" s="41"/>
    </row>
    <row r="426" spans="1:8" s="42" customFormat="1" ht="15.75" customHeight="1">
      <c r="A426" s="63" t="s">
        <v>286</v>
      </c>
      <c r="B426" s="64">
        <v>0</v>
      </c>
      <c r="C426" s="64">
        <v>0</v>
      </c>
      <c r="D426" s="64">
        <v>720</v>
      </c>
      <c r="E426" s="133"/>
      <c r="F426" s="41"/>
      <c r="G426" s="41"/>
      <c r="H426" s="41"/>
    </row>
    <row r="427" spans="1:8" s="5" customFormat="1" ht="15.75" customHeight="1" thickBot="1">
      <c r="A427" s="38" t="s">
        <v>287</v>
      </c>
      <c r="B427" s="39">
        <v>50</v>
      </c>
      <c r="C427" s="39">
        <v>50</v>
      </c>
      <c r="D427" s="39">
        <v>42020</v>
      </c>
      <c r="E427" s="40"/>
      <c r="F427" s="126"/>
      <c r="G427" s="126"/>
      <c r="H427" s="126"/>
    </row>
    <row r="428" spans="1:8" s="42" customFormat="1" ht="15.75" customHeight="1" thickBot="1">
      <c r="A428" s="7" t="s">
        <v>103</v>
      </c>
      <c r="B428" s="17">
        <f>SUM(B429:B447)</f>
        <v>1500</v>
      </c>
      <c r="C428" s="17">
        <f>SUM(C429:C447)</f>
        <v>2501.0000000000005</v>
      </c>
      <c r="D428" s="17">
        <f>SUM(D429:D447)</f>
        <v>1694923</v>
      </c>
      <c r="E428" s="18">
        <f>SUM(D428/C428/10)</f>
        <v>67.76981207516992</v>
      </c>
      <c r="F428" s="144"/>
      <c r="G428" s="41"/>
      <c r="H428" s="41"/>
    </row>
    <row r="429" spans="1:8" s="42" customFormat="1" ht="15.75" customHeight="1">
      <c r="A429" s="131" t="s">
        <v>638</v>
      </c>
      <c r="B429" s="132">
        <v>0</v>
      </c>
      <c r="C429" s="132">
        <v>3</v>
      </c>
      <c r="D429" s="132">
        <v>3000</v>
      </c>
      <c r="E429" s="168"/>
      <c r="F429" s="144"/>
      <c r="G429" s="41"/>
      <c r="H429" s="41"/>
    </row>
    <row r="430" spans="1:8" s="42" customFormat="1" ht="15.75" customHeight="1">
      <c r="A430" s="63" t="s">
        <v>288</v>
      </c>
      <c r="B430" s="64">
        <v>145</v>
      </c>
      <c r="C430" s="64">
        <v>145</v>
      </c>
      <c r="D430" s="64">
        <v>0</v>
      </c>
      <c r="E430" s="133"/>
      <c r="F430" s="41"/>
      <c r="G430" s="41"/>
      <c r="H430" s="41"/>
    </row>
    <row r="431" spans="1:8" s="42" customFormat="1" ht="15.75" customHeight="1">
      <c r="A431" s="63" t="s">
        <v>289</v>
      </c>
      <c r="B431" s="64">
        <v>279.1</v>
      </c>
      <c r="C431" s="64">
        <v>279.1</v>
      </c>
      <c r="D431" s="64">
        <v>107851</v>
      </c>
      <c r="E431" s="133"/>
      <c r="F431" s="41"/>
      <c r="G431" s="41"/>
      <c r="H431" s="41"/>
    </row>
    <row r="432" spans="1:8" s="42" customFormat="1" ht="15.75" customHeight="1">
      <c r="A432" s="63" t="s">
        <v>644</v>
      </c>
      <c r="B432" s="64">
        <v>0</v>
      </c>
      <c r="C432" s="64">
        <v>467</v>
      </c>
      <c r="D432" s="64">
        <v>467000</v>
      </c>
      <c r="E432" s="133"/>
      <c r="F432" s="41"/>
      <c r="G432" s="41"/>
      <c r="H432" s="41"/>
    </row>
    <row r="433" spans="1:8" s="42" customFormat="1" ht="15.75" customHeight="1">
      <c r="A433" s="63" t="s">
        <v>290</v>
      </c>
      <c r="B433" s="64">
        <v>337.8</v>
      </c>
      <c r="C433" s="64">
        <v>511.8</v>
      </c>
      <c r="D433" s="64">
        <v>229613</v>
      </c>
      <c r="E433" s="133"/>
      <c r="F433" s="41"/>
      <c r="G433" s="41"/>
      <c r="H433" s="41"/>
    </row>
    <row r="434" spans="1:8" s="42" customFormat="1" ht="15.75" customHeight="1">
      <c r="A434" s="63" t="s">
        <v>639</v>
      </c>
      <c r="B434" s="64">
        <v>0</v>
      </c>
      <c r="C434" s="64">
        <v>30</v>
      </c>
      <c r="D434" s="64">
        <v>30000</v>
      </c>
      <c r="E434" s="133"/>
      <c r="F434" s="41"/>
      <c r="G434" s="41"/>
      <c r="H434" s="41"/>
    </row>
    <row r="435" spans="1:8" s="42" customFormat="1" ht="15.75" customHeight="1">
      <c r="A435" s="63" t="s">
        <v>640</v>
      </c>
      <c r="B435" s="64">
        <v>0</v>
      </c>
      <c r="C435" s="64">
        <v>175</v>
      </c>
      <c r="D435" s="64">
        <v>175000</v>
      </c>
      <c r="E435" s="133"/>
      <c r="F435" s="41"/>
      <c r="G435" s="41"/>
      <c r="H435" s="41"/>
    </row>
    <row r="436" spans="1:8" s="42" customFormat="1" ht="15.75" customHeight="1">
      <c r="A436" s="63" t="s">
        <v>291</v>
      </c>
      <c r="B436" s="64">
        <v>60</v>
      </c>
      <c r="C436" s="64">
        <v>60</v>
      </c>
      <c r="D436" s="64">
        <v>59802</v>
      </c>
      <c r="E436" s="133"/>
      <c r="F436" s="41"/>
      <c r="G436" s="41"/>
      <c r="H436" s="41"/>
    </row>
    <row r="437" spans="1:8" s="42" customFormat="1" ht="15.75" customHeight="1">
      <c r="A437" s="63" t="s">
        <v>643</v>
      </c>
      <c r="B437" s="64">
        <v>0</v>
      </c>
      <c r="C437" s="64">
        <v>182</v>
      </c>
      <c r="D437" s="64">
        <v>182000</v>
      </c>
      <c r="E437" s="133"/>
      <c r="F437" s="41"/>
      <c r="G437" s="41"/>
      <c r="H437" s="41"/>
    </row>
    <row r="438" spans="1:8" s="42" customFormat="1" ht="15.75" customHeight="1">
      <c r="A438" s="63" t="s">
        <v>292</v>
      </c>
      <c r="B438" s="64">
        <v>36.2</v>
      </c>
      <c r="C438" s="64">
        <v>36.2</v>
      </c>
      <c r="D438" s="64">
        <v>18087</v>
      </c>
      <c r="E438" s="133"/>
      <c r="F438" s="41"/>
      <c r="G438" s="41"/>
      <c r="H438" s="41"/>
    </row>
    <row r="439" spans="1:8" s="42" customFormat="1" ht="15.75" customHeight="1">
      <c r="A439" s="63" t="s">
        <v>645</v>
      </c>
      <c r="B439" s="64">
        <v>0</v>
      </c>
      <c r="C439" s="64">
        <v>78</v>
      </c>
      <c r="D439" s="64">
        <v>78000</v>
      </c>
      <c r="E439" s="133"/>
      <c r="F439" s="41"/>
      <c r="G439" s="41"/>
      <c r="H439" s="41"/>
    </row>
    <row r="440" spans="1:8" s="42" customFormat="1" ht="15.75" customHeight="1">
      <c r="A440" s="63" t="s">
        <v>293</v>
      </c>
      <c r="B440" s="64">
        <v>24.6</v>
      </c>
      <c r="C440" s="64">
        <v>24.6</v>
      </c>
      <c r="D440" s="64">
        <v>0</v>
      </c>
      <c r="E440" s="133"/>
      <c r="F440" s="41"/>
      <c r="G440" s="41"/>
      <c r="H440" s="41"/>
    </row>
    <row r="441" spans="1:8" s="42" customFormat="1" ht="15.75" customHeight="1">
      <c r="A441" s="63" t="s">
        <v>294</v>
      </c>
      <c r="B441" s="64">
        <v>184.1</v>
      </c>
      <c r="C441" s="64">
        <v>0</v>
      </c>
      <c r="D441" s="64">
        <v>0</v>
      </c>
      <c r="E441" s="133"/>
      <c r="F441" s="41"/>
      <c r="G441" s="41"/>
      <c r="H441" s="41"/>
    </row>
    <row r="442" spans="1:8" s="42" customFormat="1" ht="15.75" customHeight="1">
      <c r="A442" s="63" t="s">
        <v>641</v>
      </c>
      <c r="B442" s="64">
        <v>0</v>
      </c>
      <c r="C442" s="64">
        <v>78.1</v>
      </c>
      <c r="D442" s="64">
        <v>78113</v>
      </c>
      <c r="E442" s="133"/>
      <c r="F442" s="41"/>
      <c r="G442" s="41"/>
      <c r="H442" s="41"/>
    </row>
    <row r="443" spans="1:8" s="42" customFormat="1" ht="15.75" customHeight="1">
      <c r="A443" s="63" t="s">
        <v>642</v>
      </c>
      <c r="B443" s="64">
        <v>0</v>
      </c>
      <c r="C443" s="64">
        <v>60</v>
      </c>
      <c r="D443" s="64">
        <v>60000</v>
      </c>
      <c r="E443" s="133"/>
      <c r="F443" s="41"/>
      <c r="G443" s="41"/>
      <c r="H443" s="41"/>
    </row>
    <row r="444" spans="1:8" s="42" customFormat="1" ht="15.75" customHeight="1">
      <c r="A444" s="63" t="s">
        <v>295</v>
      </c>
      <c r="B444" s="64">
        <v>28.3</v>
      </c>
      <c r="C444" s="64">
        <v>28.3</v>
      </c>
      <c r="D444" s="64">
        <v>0</v>
      </c>
      <c r="E444" s="133"/>
      <c r="F444" s="41"/>
      <c r="G444" s="41"/>
      <c r="H444" s="41"/>
    </row>
    <row r="445" spans="1:8" s="42" customFormat="1" ht="15.75" customHeight="1">
      <c r="A445" s="63" t="s">
        <v>296</v>
      </c>
      <c r="B445" s="64">
        <v>209.1</v>
      </c>
      <c r="C445" s="64">
        <v>209.1</v>
      </c>
      <c r="D445" s="64">
        <v>158000</v>
      </c>
      <c r="E445" s="133"/>
      <c r="F445" s="41"/>
      <c r="G445" s="41"/>
      <c r="H445" s="41"/>
    </row>
    <row r="446" spans="1:8" s="42" customFormat="1" ht="15.75" customHeight="1">
      <c r="A446" s="63" t="s">
        <v>297</v>
      </c>
      <c r="B446" s="64">
        <v>48.5</v>
      </c>
      <c r="C446" s="64">
        <v>48.5</v>
      </c>
      <c r="D446" s="64">
        <v>48457</v>
      </c>
      <c r="E446" s="133"/>
      <c r="F446" s="41"/>
      <c r="G446" s="41"/>
      <c r="H446" s="41"/>
    </row>
    <row r="447" spans="1:8" s="31" customFormat="1" ht="15.75" customHeight="1" thickBot="1">
      <c r="A447" s="38" t="s">
        <v>298</v>
      </c>
      <c r="B447" s="39">
        <v>147.3</v>
      </c>
      <c r="C447" s="39">
        <v>85.3</v>
      </c>
      <c r="D447" s="39">
        <v>0</v>
      </c>
      <c r="E447" s="40"/>
      <c r="F447" s="126"/>
      <c r="G447" s="126"/>
      <c r="H447" s="126"/>
    </row>
    <row r="448" spans="1:8" s="31" customFormat="1" ht="15.75" customHeight="1" thickBot="1">
      <c r="A448" s="7" t="s">
        <v>646</v>
      </c>
      <c r="B448" s="17">
        <f>SUM(B449)</f>
        <v>0</v>
      </c>
      <c r="C448" s="17">
        <f>SUM(C449)</f>
        <v>15</v>
      </c>
      <c r="D448" s="17">
        <f>SUM(D449)</f>
        <v>14254</v>
      </c>
      <c r="E448" s="18">
        <f>SUM(D448/C448/10)</f>
        <v>95.02666666666667</v>
      </c>
      <c r="F448" s="126"/>
      <c r="G448" s="126"/>
      <c r="H448" s="126"/>
    </row>
    <row r="449" spans="1:8" s="31" customFormat="1" ht="15.75" customHeight="1" thickBot="1">
      <c r="A449" s="148" t="s">
        <v>647</v>
      </c>
      <c r="B449" s="149">
        <v>0</v>
      </c>
      <c r="C449" s="149">
        <v>15</v>
      </c>
      <c r="D449" s="149">
        <v>14254</v>
      </c>
      <c r="E449" s="150"/>
      <c r="F449" s="126"/>
      <c r="G449" s="126"/>
      <c r="H449" s="126"/>
    </row>
    <row r="450" spans="1:8" s="42" customFormat="1" ht="15.75" customHeight="1" thickBot="1">
      <c r="A450" s="7" t="s">
        <v>132</v>
      </c>
      <c r="B450" s="17">
        <f>SUM(B451:B456)</f>
        <v>0</v>
      </c>
      <c r="C450" s="17">
        <f>SUM(C451:C456)</f>
        <v>434</v>
      </c>
      <c r="D450" s="17">
        <f>SUM(D451:D456)</f>
        <v>434000</v>
      </c>
      <c r="E450" s="18">
        <f>SUM(D450/C450/10)</f>
        <v>100</v>
      </c>
      <c r="F450" s="57"/>
      <c r="G450" s="57"/>
      <c r="H450" s="57"/>
    </row>
    <row r="451" spans="1:8" s="42" customFormat="1" ht="15.75" customHeight="1">
      <c r="A451" s="131" t="s">
        <v>299</v>
      </c>
      <c r="B451" s="132">
        <v>0</v>
      </c>
      <c r="C451" s="132">
        <v>200</v>
      </c>
      <c r="D451" s="132">
        <v>200000</v>
      </c>
      <c r="E451" s="168"/>
      <c r="F451" s="41"/>
      <c r="G451" s="41"/>
      <c r="H451" s="41"/>
    </row>
    <row r="452" spans="1:8" s="42" customFormat="1" ht="15.75" customHeight="1">
      <c r="A452" s="63" t="s">
        <v>300</v>
      </c>
      <c r="B452" s="64">
        <v>0</v>
      </c>
      <c r="C452" s="64">
        <v>20</v>
      </c>
      <c r="D452" s="64">
        <v>20000</v>
      </c>
      <c r="E452" s="133"/>
      <c r="F452" s="41"/>
      <c r="G452" s="41"/>
      <c r="H452" s="41"/>
    </row>
    <row r="453" spans="1:8" s="42" customFormat="1" ht="15.75" customHeight="1">
      <c r="A453" s="63" t="s">
        <v>301</v>
      </c>
      <c r="B453" s="64">
        <v>0</v>
      </c>
      <c r="C453" s="64">
        <v>5</v>
      </c>
      <c r="D453" s="64">
        <v>5000</v>
      </c>
      <c r="E453" s="133"/>
      <c r="F453" s="41"/>
      <c r="G453" s="41"/>
      <c r="H453" s="41"/>
    </row>
    <row r="454" spans="1:8" s="42" customFormat="1" ht="15.75" customHeight="1">
      <c r="A454" s="63" t="s">
        <v>648</v>
      </c>
      <c r="B454" s="64">
        <v>0</v>
      </c>
      <c r="C454" s="64">
        <v>5</v>
      </c>
      <c r="D454" s="64">
        <v>5000</v>
      </c>
      <c r="E454" s="133"/>
      <c r="F454" s="41"/>
      <c r="G454" s="41"/>
      <c r="H454" s="41"/>
    </row>
    <row r="455" spans="1:8" s="42" customFormat="1" ht="15.75" customHeight="1">
      <c r="A455" s="63" t="s">
        <v>649</v>
      </c>
      <c r="B455" s="64">
        <v>0</v>
      </c>
      <c r="C455" s="64">
        <v>4</v>
      </c>
      <c r="D455" s="64">
        <v>4000</v>
      </c>
      <c r="E455" s="133"/>
      <c r="F455" s="41"/>
      <c r="G455" s="41"/>
      <c r="H455" s="41"/>
    </row>
    <row r="456" spans="1:8" s="5" customFormat="1" ht="15.75" customHeight="1" thickBot="1">
      <c r="A456" s="38" t="s">
        <v>302</v>
      </c>
      <c r="B456" s="39">
        <v>0</v>
      </c>
      <c r="C456" s="39">
        <v>200</v>
      </c>
      <c r="D456" s="39">
        <v>200000</v>
      </c>
      <c r="E456" s="40"/>
      <c r="F456" s="126"/>
      <c r="G456" s="126"/>
      <c r="H456" s="126"/>
    </row>
    <row r="457" spans="1:8" s="42" customFormat="1" ht="15.75" customHeight="1" thickBot="1">
      <c r="A457" s="7" t="s">
        <v>69</v>
      </c>
      <c r="B457" s="17">
        <f>SUM(B458:B461)</f>
        <v>220</v>
      </c>
      <c r="C457" s="17">
        <f>SUM(C458:C461)</f>
        <v>238</v>
      </c>
      <c r="D457" s="17">
        <f>SUM(D458:D461)</f>
        <v>80400</v>
      </c>
      <c r="E457" s="18">
        <f>SUM(D457/C457/10)</f>
        <v>33.78151260504202</v>
      </c>
      <c r="F457" s="41"/>
      <c r="G457" s="41"/>
      <c r="H457" s="41"/>
    </row>
    <row r="458" spans="1:8" s="42" customFormat="1" ht="15.75" customHeight="1">
      <c r="A458" s="169" t="s">
        <v>650</v>
      </c>
      <c r="B458" s="170">
        <v>0</v>
      </c>
      <c r="C458" s="170">
        <v>18</v>
      </c>
      <c r="D458" s="170">
        <v>0</v>
      </c>
      <c r="E458" s="145"/>
      <c r="F458" s="41"/>
      <c r="G458" s="41"/>
      <c r="H458" s="41"/>
    </row>
    <row r="459" spans="1:8" s="42" customFormat="1" ht="15.75" customHeight="1">
      <c r="A459" s="131" t="s">
        <v>303</v>
      </c>
      <c r="B459" s="132">
        <v>50</v>
      </c>
      <c r="C459" s="132">
        <v>50</v>
      </c>
      <c r="D459" s="132">
        <v>20400</v>
      </c>
      <c r="E459" s="168"/>
      <c r="F459" s="41"/>
      <c r="G459" s="41"/>
      <c r="H459" s="41"/>
    </row>
    <row r="460" spans="1:8" s="42" customFormat="1" ht="15.75" customHeight="1">
      <c r="A460" s="63" t="s">
        <v>304</v>
      </c>
      <c r="B460" s="64">
        <v>70</v>
      </c>
      <c r="C460" s="64">
        <v>70</v>
      </c>
      <c r="D460" s="64">
        <v>60000</v>
      </c>
      <c r="E460" s="133"/>
      <c r="F460" s="41"/>
      <c r="G460" s="41"/>
      <c r="H460" s="41"/>
    </row>
    <row r="461" spans="1:8" s="42" customFormat="1" ht="15.75" customHeight="1" thickBot="1">
      <c r="A461" s="38" t="s">
        <v>305</v>
      </c>
      <c r="B461" s="39">
        <v>100</v>
      </c>
      <c r="C461" s="39">
        <v>100</v>
      </c>
      <c r="D461" s="39">
        <v>0</v>
      </c>
      <c r="E461" s="40"/>
      <c r="F461" s="41"/>
      <c r="G461" s="41"/>
      <c r="H461" s="41"/>
    </row>
    <row r="462" spans="1:8" s="42" customFormat="1" ht="15.75" customHeight="1" thickBot="1">
      <c r="A462" s="7" t="s">
        <v>45</v>
      </c>
      <c r="B462" s="17">
        <f>SUM(B463:B469)</f>
        <v>3610</v>
      </c>
      <c r="C462" s="17">
        <f>SUM(C463:C469)</f>
        <v>4345</v>
      </c>
      <c r="D462" s="17">
        <f>SUM(D463:D469)</f>
        <v>4235279.38</v>
      </c>
      <c r="E462" s="18">
        <f>SUM(D462/C462/10)</f>
        <v>97.47478434982739</v>
      </c>
      <c r="F462" s="126"/>
      <c r="G462" s="126"/>
      <c r="H462" s="126"/>
    </row>
    <row r="463" spans="1:8" s="42" customFormat="1" ht="15.75" customHeight="1">
      <c r="A463" s="131" t="s">
        <v>651</v>
      </c>
      <c r="B463" s="132">
        <v>3500</v>
      </c>
      <c r="C463" s="132">
        <v>3580</v>
      </c>
      <c r="D463" s="132">
        <v>3580000</v>
      </c>
      <c r="E463" s="168"/>
      <c r="F463" s="41"/>
      <c r="G463" s="41"/>
      <c r="H463" s="41"/>
    </row>
    <row r="464" spans="1:8" s="42" customFormat="1" ht="15.75" customHeight="1">
      <c r="A464" s="63" t="s">
        <v>306</v>
      </c>
      <c r="B464" s="64">
        <v>0</v>
      </c>
      <c r="C464" s="64">
        <v>20</v>
      </c>
      <c r="D464" s="64">
        <v>20000</v>
      </c>
      <c r="E464" s="133"/>
      <c r="F464" s="41"/>
      <c r="G464" s="41"/>
      <c r="H464" s="41"/>
    </row>
    <row r="465" spans="1:8" s="42" customFormat="1" ht="15.75" customHeight="1">
      <c r="A465" s="63" t="s">
        <v>307</v>
      </c>
      <c r="B465" s="64">
        <v>20</v>
      </c>
      <c r="C465" s="64">
        <v>120</v>
      </c>
      <c r="D465" s="64">
        <v>55612</v>
      </c>
      <c r="E465" s="133"/>
      <c r="F465" s="41"/>
      <c r="G465" s="41"/>
      <c r="H465" s="41"/>
    </row>
    <row r="466" spans="1:8" s="42" customFormat="1" ht="15.75" customHeight="1">
      <c r="A466" s="63" t="s">
        <v>308</v>
      </c>
      <c r="B466" s="64">
        <v>40</v>
      </c>
      <c r="C466" s="64">
        <v>93</v>
      </c>
      <c r="D466" s="64">
        <v>55391</v>
      </c>
      <c r="E466" s="133"/>
      <c r="F466" s="41"/>
      <c r="G466" s="41"/>
      <c r="H466" s="41"/>
    </row>
    <row r="467" spans="1:8" s="42" customFormat="1" ht="15.75" customHeight="1">
      <c r="A467" s="63" t="s">
        <v>309</v>
      </c>
      <c r="B467" s="64">
        <v>20</v>
      </c>
      <c r="C467" s="64">
        <v>20</v>
      </c>
      <c r="D467" s="64">
        <v>22556.38</v>
      </c>
      <c r="E467" s="133"/>
      <c r="F467" s="41"/>
      <c r="G467" s="41"/>
      <c r="H467" s="41"/>
    </row>
    <row r="468" spans="1:8" s="42" customFormat="1" ht="15.75" customHeight="1">
      <c r="A468" s="63" t="s">
        <v>310</v>
      </c>
      <c r="B468" s="64">
        <v>30</v>
      </c>
      <c r="C468" s="64">
        <v>50</v>
      </c>
      <c r="D468" s="64">
        <v>39720</v>
      </c>
      <c r="E468" s="133"/>
      <c r="F468" s="41"/>
      <c r="G468" s="41"/>
      <c r="H468" s="41"/>
    </row>
    <row r="469" spans="1:8" s="5" customFormat="1" ht="15.75" customHeight="1" thickBot="1">
      <c r="A469" s="38" t="s">
        <v>311</v>
      </c>
      <c r="B469" s="39">
        <v>0</v>
      </c>
      <c r="C469" s="39">
        <v>462</v>
      </c>
      <c r="D469" s="39">
        <v>462000</v>
      </c>
      <c r="E469" s="40"/>
      <c r="F469" s="126"/>
      <c r="G469" s="126"/>
      <c r="H469" s="126"/>
    </row>
    <row r="470" spans="1:8" s="42" customFormat="1" ht="15.75" customHeight="1" thickBot="1">
      <c r="A470" s="7" t="s">
        <v>70</v>
      </c>
      <c r="B470" s="17">
        <f>SUM(B471:B478)</f>
        <v>535</v>
      </c>
      <c r="C470" s="17">
        <f>SUM(C471:C478)</f>
        <v>625</v>
      </c>
      <c r="D470" s="17">
        <f>SUM(D471:D478)</f>
        <v>560195</v>
      </c>
      <c r="E470" s="18">
        <f>SUM(D470/C470/10)</f>
        <v>89.6312</v>
      </c>
      <c r="F470" s="41"/>
      <c r="G470" s="41"/>
      <c r="H470" s="41"/>
    </row>
    <row r="471" spans="1:8" s="42" customFormat="1" ht="15.75" customHeight="1">
      <c r="A471" s="169" t="s">
        <v>652</v>
      </c>
      <c r="B471" s="170">
        <v>0</v>
      </c>
      <c r="C471" s="170">
        <v>40</v>
      </c>
      <c r="D471" s="170">
        <v>40000</v>
      </c>
      <c r="E471" s="145"/>
      <c r="F471" s="41"/>
      <c r="G471" s="41"/>
      <c r="H471" s="41"/>
    </row>
    <row r="472" spans="1:8" s="42" customFormat="1" ht="15.75" customHeight="1">
      <c r="A472" s="131" t="s">
        <v>312</v>
      </c>
      <c r="B472" s="132">
        <v>0</v>
      </c>
      <c r="C472" s="132">
        <v>5</v>
      </c>
      <c r="D472" s="132">
        <v>5000</v>
      </c>
      <c r="E472" s="168"/>
      <c r="F472" s="41"/>
      <c r="G472" s="41"/>
      <c r="H472" s="41"/>
    </row>
    <row r="473" spans="1:8" s="42" customFormat="1" ht="15.75" customHeight="1">
      <c r="A473" s="63" t="s">
        <v>313</v>
      </c>
      <c r="B473" s="64">
        <v>250</v>
      </c>
      <c r="C473" s="64">
        <v>250</v>
      </c>
      <c r="D473" s="64">
        <v>188149</v>
      </c>
      <c r="E473" s="133"/>
      <c r="F473" s="41"/>
      <c r="G473" s="41"/>
      <c r="H473" s="41"/>
    </row>
    <row r="474" spans="1:8" s="42" customFormat="1" ht="15.75" customHeight="1">
      <c r="A474" s="63" t="s">
        <v>314</v>
      </c>
      <c r="B474" s="64">
        <v>0</v>
      </c>
      <c r="C474" s="64">
        <v>8</v>
      </c>
      <c r="D474" s="64">
        <v>583</v>
      </c>
      <c r="E474" s="133"/>
      <c r="F474" s="41"/>
      <c r="G474" s="41"/>
      <c r="H474" s="41"/>
    </row>
    <row r="475" spans="1:8" s="42" customFormat="1" ht="15.75" customHeight="1">
      <c r="A475" s="63" t="s">
        <v>653</v>
      </c>
      <c r="B475" s="64">
        <v>0</v>
      </c>
      <c r="C475" s="64">
        <v>0</v>
      </c>
      <c r="D475" s="64">
        <v>730</v>
      </c>
      <c r="E475" s="133"/>
      <c r="F475" s="41"/>
      <c r="G475" s="41"/>
      <c r="H475" s="41"/>
    </row>
    <row r="476" spans="1:8" s="42" customFormat="1" ht="15.75" customHeight="1">
      <c r="A476" s="63" t="s">
        <v>315</v>
      </c>
      <c r="B476" s="64">
        <v>0</v>
      </c>
      <c r="C476" s="64">
        <v>0</v>
      </c>
      <c r="D476" s="64">
        <v>6526</v>
      </c>
      <c r="E476" s="133"/>
      <c r="F476" s="41"/>
      <c r="G476" s="41"/>
      <c r="H476" s="41"/>
    </row>
    <row r="477" spans="1:8" s="42" customFormat="1" ht="15.75" customHeight="1">
      <c r="A477" s="63" t="s">
        <v>316</v>
      </c>
      <c r="B477" s="64">
        <v>250</v>
      </c>
      <c r="C477" s="64">
        <v>250</v>
      </c>
      <c r="D477" s="64">
        <v>250000</v>
      </c>
      <c r="E477" s="133"/>
      <c r="F477" s="41"/>
      <c r="G477" s="41"/>
      <c r="H477" s="41"/>
    </row>
    <row r="478" spans="1:8" s="31" customFormat="1" ht="15.75" customHeight="1" thickBot="1">
      <c r="A478" s="38" t="s">
        <v>317</v>
      </c>
      <c r="B478" s="39">
        <v>35</v>
      </c>
      <c r="C478" s="39">
        <v>72</v>
      </c>
      <c r="D478" s="39">
        <v>69207</v>
      </c>
      <c r="E478" s="40"/>
      <c r="F478" s="126"/>
      <c r="G478" s="126"/>
      <c r="H478" s="126"/>
    </row>
    <row r="479" spans="1:8" s="42" customFormat="1" ht="15.75" customHeight="1" thickBot="1">
      <c r="A479" s="7" t="s">
        <v>71</v>
      </c>
      <c r="B479" s="17">
        <f>SUM(B480:B500)</f>
        <v>1022</v>
      </c>
      <c r="C479" s="17">
        <f>SUM(C480:C500)</f>
        <v>12915.900000000001</v>
      </c>
      <c r="D479" s="17">
        <f>SUM(D480:D500)</f>
        <v>7110643.069999999</v>
      </c>
      <c r="E479" s="18">
        <f>SUM(D479/C479/10)</f>
        <v>55.053407582901684</v>
      </c>
      <c r="F479" s="41"/>
      <c r="G479" s="41"/>
      <c r="H479" s="41"/>
    </row>
    <row r="480" spans="1:8" s="42" customFormat="1" ht="15.75" customHeight="1">
      <c r="A480" s="131" t="s">
        <v>318</v>
      </c>
      <c r="B480" s="132">
        <v>10</v>
      </c>
      <c r="C480" s="132">
        <v>10</v>
      </c>
      <c r="D480" s="132">
        <v>152</v>
      </c>
      <c r="E480" s="168"/>
      <c r="F480" s="41"/>
      <c r="G480" s="41"/>
      <c r="H480" s="41"/>
    </row>
    <row r="481" spans="1:8" s="42" customFormat="1" ht="15.75" customHeight="1">
      <c r="A481" s="131" t="s">
        <v>654</v>
      </c>
      <c r="B481" s="132">
        <v>0</v>
      </c>
      <c r="C481" s="132">
        <v>42</v>
      </c>
      <c r="D481" s="132">
        <v>47389.2</v>
      </c>
      <c r="E481" s="168"/>
      <c r="F481" s="41"/>
      <c r="G481" s="41"/>
      <c r="H481" s="41"/>
    </row>
    <row r="482" spans="1:8" s="42" customFormat="1" ht="15.75" customHeight="1">
      <c r="A482" s="63" t="s">
        <v>319</v>
      </c>
      <c r="B482" s="64">
        <v>0</v>
      </c>
      <c r="C482" s="64">
        <v>400</v>
      </c>
      <c r="D482" s="64">
        <v>162934</v>
      </c>
      <c r="E482" s="133"/>
      <c r="F482" s="41"/>
      <c r="G482" s="41"/>
      <c r="H482" s="41"/>
    </row>
    <row r="483" spans="1:8" s="42" customFormat="1" ht="15.75" customHeight="1">
      <c r="A483" s="63" t="s">
        <v>655</v>
      </c>
      <c r="B483" s="64">
        <v>0</v>
      </c>
      <c r="C483" s="64">
        <v>122</v>
      </c>
      <c r="D483" s="64">
        <v>69987</v>
      </c>
      <c r="E483" s="133"/>
      <c r="F483" s="41"/>
      <c r="G483" s="41"/>
      <c r="H483" s="41"/>
    </row>
    <row r="484" spans="1:8" s="42" customFormat="1" ht="15.75" customHeight="1">
      <c r="A484" s="63" t="s">
        <v>320</v>
      </c>
      <c r="B484" s="64">
        <v>1012</v>
      </c>
      <c r="C484" s="64">
        <v>867</v>
      </c>
      <c r="D484" s="64">
        <v>865738.47</v>
      </c>
      <c r="E484" s="133"/>
      <c r="F484" s="41"/>
      <c r="G484" s="41"/>
      <c r="H484" s="41"/>
    </row>
    <row r="485" spans="1:8" s="42" customFormat="1" ht="15.75" customHeight="1">
      <c r="A485" s="63" t="s">
        <v>321</v>
      </c>
      <c r="B485" s="64">
        <v>0</v>
      </c>
      <c r="C485" s="64">
        <v>0</v>
      </c>
      <c r="D485" s="64">
        <v>2514</v>
      </c>
      <c r="E485" s="133"/>
      <c r="F485" s="41"/>
      <c r="G485" s="41"/>
      <c r="H485" s="41"/>
    </row>
    <row r="486" spans="1:8" s="42" customFormat="1" ht="15.75" customHeight="1">
      <c r="A486" s="63" t="s">
        <v>656</v>
      </c>
      <c r="B486" s="64">
        <v>0</v>
      </c>
      <c r="C486" s="64">
        <v>0</v>
      </c>
      <c r="D486" s="64">
        <v>7990</v>
      </c>
      <c r="E486" s="133"/>
      <c r="F486" s="41"/>
      <c r="G486" s="41"/>
      <c r="H486" s="41"/>
    </row>
    <row r="487" spans="1:8" s="42" customFormat="1" ht="15.75" customHeight="1">
      <c r="A487" s="63" t="s">
        <v>657</v>
      </c>
      <c r="B487" s="64">
        <v>0</v>
      </c>
      <c r="C487" s="64">
        <v>0</v>
      </c>
      <c r="D487" s="64">
        <v>27500</v>
      </c>
      <c r="E487" s="133"/>
      <c r="F487" s="41"/>
      <c r="G487" s="41"/>
      <c r="H487" s="41"/>
    </row>
    <row r="488" spans="1:8" s="42" customFormat="1" ht="15.75" customHeight="1">
      <c r="A488" s="63" t="s">
        <v>323</v>
      </c>
      <c r="B488" s="64">
        <v>0</v>
      </c>
      <c r="C488" s="64">
        <v>200</v>
      </c>
      <c r="D488" s="64">
        <v>200000</v>
      </c>
      <c r="E488" s="133"/>
      <c r="F488" s="41"/>
      <c r="G488" s="41"/>
      <c r="H488" s="41"/>
    </row>
    <row r="489" spans="1:8" s="42" customFormat="1" ht="15.75" customHeight="1">
      <c r="A489" s="63" t="s">
        <v>322</v>
      </c>
      <c r="B489" s="64">
        <v>0</v>
      </c>
      <c r="C489" s="64">
        <v>1300</v>
      </c>
      <c r="D489" s="64">
        <v>1214291.8</v>
      </c>
      <c r="E489" s="133"/>
      <c r="F489" s="41"/>
      <c r="G489" s="41"/>
      <c r="H489" s="41"/>
    </row>
    <row r="490" spans="1:8" s="42" customFormat="1" ht="15.75" customHeight="1">
      <c r="A490" s="63" t="s">
        <v>324</v>
      </c>
      <c r="B490" s="64">
        <v>0</v>
      </c>
      <c r="C490" s="64">
        <v>1500</v>
      </c>
      <c r="D490" s="64">
        <v>1119235.8</v>
      </c>
      <c r="E490" s="133"/>
      <c r="F490" s="41"/>
      <c r="G490" s="41"/>
      <c r="H490" s="41"/>
    </row>
    <row r="491" spans="1:8" s="42" customFormat="1" ht="15.75" customHeight="1">
      <c r="A491" s="63" t="s">
        <v>325</v>
      </c>
      <c r="B491" s="64">
        <v>0</v>
      </c>
      <c r="C491" s="64">
        <v>480</v>
      </c>
      <c r="D491" s="64">
        <v>56817</v>
      </c>
      <c r="E491" s="133"/>
      <c r="F491" s="41"/>
      <c r="G491" s="41"/>
      <c r="H491" s="41"/>
    </row>
    <row r="492" spans="1:8" s="42" customFormat="1" ht="15.75" customHeight="1">
      <c r="A492" s="63" t="s">
        <v>658</v>
      </c>
      <c r="B492" s="64">
        <v>0</v>
      </c>
      <c r="C492" s="64">
        <v>2131.2</v>
      </c>
      <c r="D492" s="64">
        <v>0</v>
      </c>
      <c r="E492" s="133"/>
      <c r="F492" s="41"/>
      <c r="G492" s="41"/>
      <c r="H492" s="41"/>
    </row>
    <row r="493" spans="1:8" s="42" customFormat="1" ht="15.75" customHeight="1">
      <c r="A493" s="63" t="s">
        <v>659</v>
      </c>
      <c r="B493" s="64">
        <v>0</v>
      </c>
      <c r="C493" s="64">
        <v>5734.3</v>
      </c>
      <c r="D493" s="64">
        <v>3206785.2</v>
      </c>
      <c r="E493" s="133"/>
      <c r="F493" s="41"/>
      <c r="G493" s="41"/>
      <c r="H493" s="41"/>
    </row>
    <row r="494" spans="1:8" s="42" customFormat="1" ht="15.75" customHeight="1">
      <c r="A494" s="63" t="s">
        <v>660</v>
      </c>
      <c r="B494" s="64">
        <v>0</v>
      </c>
      <c r="C494" s="64">
        <v>6.6</v>
      </c>
      <c r="D494" s="64">
        <v>6564</v>
      </c>
      <c r="E494" s="133"/>
      <c r="F494" s="41"/>
      <c r="G494" s="41"/>
      <c r="H494" s="41"/>
    </row>
    <row r="495" spans="1:8" s="42" customFormat="1" ht="15.75" customHeight="1">
      <c r="A495" s="63" t="s">
        <v>661</v>
      </c>
      <c r="B495" s="64">
        <v>0</v>
      </c>
      <c r="C495" s="64">
        <v>6.6</v>
      </c>
      <c r="D495" s="64">
        <v>6564</v>
      </c>
      <c r="E495" s="133"/>
      <c r="F495" s="41"/>
      <c r="G495" s="41"/>
      <c r="H495" s="41"/>
    </row>
    <row r="496" spans="1:8" s="42" customFormat="1" ht="15.75" customHeight="1">
      <c r="A496" s="63" t="s">
        <v>662</v>
      </c>
      <c r="B496" s="64">
        <v>0</v>
      </c>
      <c r="C496" s="64">
        <v>6.6</v>
      </c>
      <c r="D496" s="64">
        <v>6564</v>
      </c>
      <c r="E496" s="133"/>
      <c r="F496" s="41"/>
      <c r="G496" s="41"/>
      <c r="H496" s="41"/>
    </row>
    <row r="497" spans="1:8" s="42" customFormat="1" ht="15.75" customHeight="1">
      <c r="A497" s="63" t="s">
        <v>663</v>
      </c>
      <c r="B497" s="64">
        <v>0</v>
      </c>
      <c r="C497" s="64">
        <v>6.6</v>
      </c>
      <c r="D497" s="64">
        <v>6564</v>
      </c>
      <c r="E497" s="133"/>
      <c r="F497" s="41"/>
      <c r="G497" s="41"/>
      <c r="H497" s="41"/>
    </row>
    <row r="498" spans="1:8" s="42" customFormat="1" ht="15.75" customHeight="1">
      <c r="A498" s="63" t="s">
        <v>664</v>
      </c>
      <c r="B498" s="64">
        <v>0</v>
      </c>
      <c r="C498" s="64">
        <v>81.4</v>
      </c>
      <c r="D498" s="64">
        <v>81488.6</v>
      </c>
      <c r="E498" s="133"/>
      <c r="F498" s="41"/>
      <c r="G498" s="41"/>
      <c r="H498" s="41"/>
    </row>
    <row r="499" spans="1:8" s="42" customFormat="1" ht="15.75" customHeight="1">
      <c r="A499" s="63" t="s">
        <v>665</v>
      </c>
      <c r="B499" s="64">
        <v>0</v>
      </c>
      <c r="C499" s="64">
        <v>6.6</v>
      </c>
      <c r="D499" s="64">
        <v>6564</v>
      </c>
      <c r="E499" s="133"/>
      <c r="F499" s="41"/>
      <c r="G499" s="41"/>
      <c r="H499" s="41"/>
    </row>
    <row r="500" spans="1:8" s="42" customFormat="1" ht="15.75" customHeight="1" thickBot="1">
      <c r="A500" s="38" t="s">
        <v>666</v>
      </c>
      <c r="B500" s="39">
        <v>0</v>
      </c>
      <c r="C500" s="39">
        <v>15</v>
      </c>
      <c r="D500" s="39">
        <v>15000</v>
      </c>
      <c r="E500" s="40"/>
      <c r="F500" s="41"/>
      <c r="G500" s="41"/>
      <c r="H500" s="41"/>
    </row>
    <row r="501" spans="1:8" s="42" customFormat="1" ht="15.75" customHeight="1" thickBot="1">
      <c r="A501" s="7" t="s">
        <v>72</v>
      </c>
      <c r="B501" s="17">
        <f>SUM(B502:B506)</f>
        <v>3000.999999999999</v>
      </c>
      <c r="C501" s="17">
        <f>SUM(C502:C506)</f>
        <v>3575.5</v>
      </c>
      <c r="D501" s="17">
        <f>SUM(D502:D506)</f>
        <v>3525439</v>
      </c>
      <c r="E501" s="18">
        <f>SUM(D501/C501/10)</f>
        <v>98.59988812753461</v>
      </c>
      <c r="F501" s="126"/>
      <c r="G501" s="126"/>
      <c r="H501" s="126"/>
    </row>
    <row r="502" spans="1:8" s="42" customFormat="1" ht="15.75" customHeight="1">
      <c r="A502" s="131" t="s">
        <v>326</v>
      </c>
      <c r="B502" s="132">
        <v>1</v>
      </c>
      <c r="C502" s="132">
        <v>1</v>
      </c>
      <c r="D502" s="132">
        <v>0</v>
      </c>
      <c r="E502" s="168"/>
      <c r="F502" s="41"/>
      <c r="G502" s="41"/>
      <c r="H502" s="41"/>
    </row>
    <row r="503" spans="1:8" s="42" customFormat="1" ht="15.75" customHeight="1">
      <c r="A503" s="131" t="s">
        <v>667</v>
      </c>
      <c r="B503" s="132">
        <v>0</v>
      </c>
      <c r="C503" s="132">
        <v>0</v>
      </c>
      <c r="D503" s="132">
        <v>11038</v>
      </c>
      <c r="E503" s="168"/>
      <c r="F503" s="41"/>
      <c r="G503" s="41"/>
      <c r="H503" s="41"/>
    </row>
    <row r="504" spans="1:8" s="42" customFormat="1" ht="15.75" customHeight="1">
      <c r="A504" s="63" t="s">
        <v>327</v>
      </c>
      <c r="B504" s="64">
        <v>0</v>
      </c>
      <c r="C504" s="64">
        <v>2.8</v>
      </c>
      <c r="D504" s="64">
        <v>3350</v>
      </c>
      <c r="E504" s="133"/>
      <c r="F504" s="41"/>
      <c r="G504" s="41"/>
      <c r="H504" s="41"/>
    </row>
    <row r="505" spans="1:8" s="31" customFormat="1" ht="15.75" customHeight="1">
      <c r="A505" s="63" t="s">
        <v>328</v>
      </c>
      <c r="B505" s="64">
        <v>0</v>
      </c>
      <c r="C505" s="64">
        <v>36.5</v>
      </c>
      <c r="D505" s="64">
        <v>36551</v>
      </c>
      <c r="E505" s="133"/>
      <c r="F505" s="30"/>
      <c r="G505" s="30"/>
      <c r="H505" s="30"/>
    </row>
    <row r="506" spans="1:8" s="42" customFormat="1" ht="15.75" customHeight="1">
      <c r="A506" s="175" t="s">
        <v>334</v>
      </c>
      <c r="B506" s="176">
        <f>SUM(B507:B526)</f>
        <v>2999.999999999999</v>
      </c>
      <c r="C506" s="176">
        <f>SUM(C507:C526)</f>
        <v>3535.2</v>
      </c>
      <c r="D506" s="176">
        <f>SUM(D507:D526)</f>
        <v>3474500</v>
      </c>
      <c r="E506" s="177"/>
      <c r="F506" s="41"/>
      <c r="G506" s="41"/>
      <c r="H506" s="41"/>
    </row>
    <row r="507" spans="1:8" s="42" customFormat="1" ht="15.75" customHeight="1">
      <c r="A507" s="63" t="s">
        <v>329</v>
      </c>
      <c r="B507" s="64">
        <v>266</v>
      </c>
      <c r="C507" s="64">
        <v>304</v>
      </c>
      <c r="D507" s="64">
        <v>304000</v>
      </c>
      <c r="E507" s="133"/>
      <c r="F507" s="41"/>
      <c r="G507" s="41"/>
      <c r="H507" s="41"/>
    </row>
    <row r="508" spans="1:8" s="42" customFormat="1" ht="15.75" customHeight="1">
      <c r="A508" s="63" t="s">
        <v>330</v>
      </c>
      <c r="B508" s="64">
        <v>762.3</v>
      </c>
      <c r="C508" s="64">
        <v>852.7</v>
      </c>
      <c r="D508" s="64">
        <v>852700</v>
      </c>
      <c r="E508" s="133"/>
      <c r="F508" s="41"/>
      <c r="G508" s="41"/>
      <c r="H508" s="41"/>
    </row>
    <row r="509" spans="1:8" s="42" customFormat="1" ht="15.75" customHeight="1">
      <c r="A509" s="63" t="s">
        <v>331</v>
      </c>
      <c r="B509" s="64">
        <v>20.6</v>
      </c>
      <c r="C509" s="64">
        <v>27.3</v>
      </c>
      <c r="D509" s="64">
        <v>27300</v>
      </c>
      <c r="E509" s="133"/>
      <c r="F509" s="41"/>
      <c r="G509" s="41"/>
      <c r="H509" s="41"/>
    </row>
    <row r="510" spans="1:8" s="42" customFormat="1" ht="15.75" customHeight="1">
      <c r="A510" s="63" t="s">
        <v>332</v>
      </c>
      <c r="B510" s="64">
        <v>797.4</v>
      </c>
      <c r="C510" s="64">
        <v>899.5</v>
      </c>
      <c r="D510" s="64">
        <v>899500</v>
      </c>
      <c r="E510" s="133"/>
      <c r="F510" s="41"/>
      <c r="G510" s="41"/>
      <c r="H510" s="41"/>
    </row>
    <row r="511" spans="1:8" s="42" customFormat="1" ht="15.75" customHeight="1">
      <c r="A511" s="63" t="s">
        <v>333</v>
      </c>
      <c r="B511" s="64">
        <v>15.2</v>
      </c>
      <c r="C511" s="64">
        <v>21.8</v>
      </c>
      <c r="D511" s="64">
        <v>21800</v>
      </c>
      <c r="E511" s="133"/>
      <c r="F511" s="41"/>
      <c r="G511" s="41"/>
      <c r="H511" s="41"/>
    </row>
    <row r="512" spans="1:8" s="42" customFormat="1" ht="15.75" customHeight="1">
      <c r="A512" s="63" t="s">
        <v>335</v>
      </c>
      <c r="B512" s="64">
        <v>180.9</v>
      </c>
      <c r="C512" s="64">
        <v>210</v>
      </c>
      <c r="D512" s="64">
        <v>210000</v>
      </c>
      <c r="E512" s="133"/>
      <c r="F512" s="41"/>
      <c r="G512" s="41"/>
      <c r="H512" s="41"/>
    </row>
    <row r="513" spans="1:8" s="42" customFormat="1" ht="15.75" customHeight="1">
      <c r="A513" s="63" t="s">
        <v>336</v>
      </c>
      <c r="B513" s="64">
        <v>0</v>
      </c>
      <c r="C513" s="64">
        <v>10</v>
      </c>
      <c r="D513" s="64">
        <v>10000</v>
      </c>
      <c r="E513" s="133"/>
      <c r="F513" s="41"/>
      <c r="G513" s="41"/>
      <c r="H513" s="41"/>
    </row>
    <row r="514" spans="1:8" s="42" customFormat="1" ht="15.75" customHeight="1">
      <c r="A514" s="63" t="s">
        <v>337</v>
      </c>
      <c r="B514" s="64">
        <v>0</v>
      </c>
      <c r="C514" s="64">
        <v>200</v>
      </c>
      <c r="D514" s="64">
        <v>200000</v>
      </c>
      <c r="E514" s="133"/>
      <c r="F514" s="41"/>
      <c r="G514" s="41"/>
      <c r="H514" s="41"/>
    </row>
    <row r="515" spans="1:8" s="42" customFormat="1" ht="15.75" customHeight="1">
      <c r="A515" s="63" t="s">
        <v>338</v>
      </c>
      <c r="B515" s="64">
        <v>417</v>
      </c>
      <c r="C515" s="64">
        <v>476</v>
      </c>
      <c r="D515" s="64">
        <v>476000</v>
      </c>
      <c r="E515" s="133"/>
      <c r="F515" s="41"/>
      <c r="G515" s="41"/>
      <c r="H515" s="41"/>
    </row>
    <row r="516" spans="1:8" s="42" customFormat="1" ht="15.75" customHeight="1">
      <c r="A516" s="63" t="s">
        <v>339</v>
      </c>
      <c r="B516" s="64">
        <v>207.2</v>
      </c>
      <c r="C516" s="64">
        <v>251</v>
      </c>
      <c r="D516" s="64">
        <v>251000</v>
      </c>
      <c r="E516" s="133"/>
      <c r="F516" s="41"/>
      <c r="G516" s="41"/>
      <c r="H516" s="41"/>
    </row>
    <row r="517" spans="1:8" s="42" customFormat="1" ht="15.75" customHeight="1">
      <c r="A517" s="63" t="s">
        <v>341</v>
      </c>
      <c r="B517" s="64">
        <v>20.5</v>
      </c>
      <c r="C517" s="64">
        <v>22.7</v>
      </c>
      <c r="D517" s="64">
        <v>22700</v>
      </c>
      <c r="E517" s="133"/>
      <c r="F517" s="41"/>
      <c r="G517" s="41"/>
      <c r="H517" s="41"/>
    </row>
    <row r="518" spans="1:8" s="42" customFormat="1" ht="15.75" customHeight="1">
      <c r="A518" s="63" t="s">
        <v>340</v>
      </c>
      <c r="B518" s="64">
        <v>59.2</v>
      </c>
      <c r="C518" s="64">
        <v>65.4</v>
      </c>
      <c r="D518" s="64">
        <v>65400</v>
      </c>
      <c r="E518" s="133"/>
      <c r="F518" s="41"/>
      <c r="G518" s="41"/>
      <c r="H518" s="41"/>
    </row>
    <row r="519" spans="1:8" s="42" customFormat="1" ht="15.75" customHeight="1">
      <c r="A519" s="63" t="s">
        <v>342</v>
      </c>
      <c r="B519" s="64">
        <v>98.7</v>
      </c>
      <c r="C519" s="64">
        <v>109.1</v>
      </c>
      <c r="D519" s="64">
        <v>109100</v>
      </c>
      <c r="E519" s="133"/>
      <c r="F519" s="41"/>
      <c r="G519" s="41"/>
      <c r="H519" s="41"/>
    </row>
    <row r="520" spans="1:8" s="42" customFormat="1" ht="15.75" customHeight="1">
      <c r="A520" s="63" t="s">
        <v>343</v>
      </c>
      <c r="B520" s="64">
        <v>5</v>
      </c>
      <c r="C520" s="64">
        <v>5</v>
      </c>
      <c r="D520" s="64">
        <v>0</v>
      </c>
      <c r="E520" s="133"/>
      <c r="F520" s="41"/>
      <c r="G520" s="41"/>
      <c r="H520" s="41"/>
    </row>
    <row r="521" spans="1:8" s="42" customFormat="1" ht="15.75" customHeight="1">
      <c r="A521" s="63" t="s">
        <v>344</v>
      </c>
      <c r="B521" s="64">
        <v>0</v>
      </c>
      <c r="C521" s="64">
        <v>5</v>
      </c>
      <c r="D521" s="64">
        <v>5000</v>
      </c>
      <c r="E521" s="133"/>
      <c r="F521" s="41"/>
      <c r="G521" s="41"/>
      <c r="H521" s="41"/>
    </row>
    <row r="522" spans="1:8" s="42" customFormat="1" ht="15.75" customHeight="1">
      <c r="A522" s="63" t="s">
        <v>345</v>
      </c>
      <c r="B522" s="64">
        <v>0</v>
      </c>
      <c r="C522" s="64">
        <v>5</v>
      </c>
      <c r="D522" s="64">
        <v>5000</v>
      </c>
      <c r="E522" s="133"/>
      <c r="F522" s="41"/>
      <c r="G522" s="41"/>
      <c r="H522" s="41"/>
    </row>
    <row r="523" spans="1:8" s="42" customFormat="1" ht="15.75" customHeight="1">
      <c r="A523" s="63" t="s">
        <v>668</v>
      </c>
      <c r="B523" s="64">
        <v>0</v>
      </c>
      <c r="C523" s="64">
        <v>5</v>
      </c>
      <c r="D523" s="64">
        <v>5000</v>
      </c>
      <c r="E523" s="133"/>
      <c r="F523" s="41"/>
      <c r="G523" s="41"/>
      <c r="H523" s="41"/>
    </row>
    <row r="524" spans="1:8" s="42" customFormat="1" ht="15.75" customHeight="1">
      <c r="A524" s="63" t="s">
        <v>669</v>
      </c>
      <c r="B524" s="64">
        <v>0</v>
      </c>
      <c r="C524" s="64">
        <v>5</v>
      </c>
      <c r="D524" s="64">
        <v>5000</v>
      </c>
      <c r="E524" s="133"/>
      <c r="F524" s="41"/>
      <c r="G524" s="41"/>
      <c r="H524" s="41"/>
    </row>
    <row r="525" spans="1:8" s="42" customFormat="1" ht="15.75" customHeight="1">
      <c r="A525" s="63" t="s">
        <v>670</v>
      </c>
      <c r="B525" s="64">
        <v>0</v>
      </c>
      <c r="C525" s="64">
        <v>5</v>
      </c>
      <c r="D525" s="64">
        <v>5000</v>
      </c>
      <c r="E525" s="133"/>
      <c r="F525" s="41"/>
      <c r="G525" s="41"/>
      <c r="H525" s="41"/>
    </row>
    <row r="526" spans="1:8" s="42" customFormat="1" ht="15.75" customHeight="1" thickBot="1">
      <c r="A526" s="38" t="s">
        <v>346</v>
      </c>
      <c r="B526" s="39">
        <v>150</v>
      </c>
      <c r="C526" s="39">
        <v>55.7</v>
      </c>
      <c r="D526" s="39">
        <v>0</v>
      </c>
      <c r="E526" s="40"/>
      <c r="F526" s="126"/>
      <c r="G526" s="126"/>
      <c r="H526" s="126"/>
    </row>
    <row r="527" spans="1:8" s="42" customFormat="1" ht="15.75" customHeight="1" thickBot="1">
      <c r="A527" s="7" t="s">
        <v>46</v>
      </c>
      <c r="B527" s="17">
        <f>SUM(B528)</f>
        <v>520</v>
      </c>
      <c r="C527" s="17">
        <f>SUM(C528)</f>
        <v>520</v>
      </c>
      <c r="D527" s="17">
        <f>SUM(D528)</f>
        <v>520000</v>
      </c>
      <c r="E527" s="18">
        <f>SUM(D527/C527/10)</f>
        <v>100</v>
      </c>
      <c r="F527" s="41"/>
      <c r="G527" s="41"/>
      <c r="H527" s="41"/>
    </row>
    <row r="528" spans="1:8" s="5" customFormat="1" ht="15.75" customHeight="1" thickBot="1">
      <c r="A528" s="148" t="s">
        <v>347</v>
      </c>
      <c r="B528" s="149">
        <v>520</v>
      </c>
      <c r="C528" s="149">
        <v>520</v>
      </c>
      <c r="D528" s="149">
        <v>520000</v>
      </c>
      <c r="E528" s="150"/>
      <c r="F528" s="126"/>
      <c r="G528" s="126"/>
      <c r="H528" s="126"/>
    </row>
    <row r="529" spans="1:8" s="42" customFormat="1" ht="15.75" customHeight="1" thickBot="1">
      <c r="A529" s="7" t="s">
        <v>73</v>
      </c>
      <c r="B529" s="17">
        <f>SUM(B530:B533)</f>
        <v>357</v>
      </c>
      <c r="C529" s="17">
        <f>SUM(C530:C533)</f>
        <v>325.8</v>
      </c>
      <c r="D529" s="17">
        <f>SUM(D530:D533)</f>
        <v>324511.9</v>
      </c>
      <c r="E529" s="18">
        <f>SUM(D529/C529/10)</f>
        <v>99.60463474524248</v>
      </c>
      <c r="F529" s="41"/>
      <c r="G529" s="41"/>
      <c r="H529" s="41"/>
    </row>
    <row r="530" spans="1:8" s="42" customFormat="1" ht="15.75" customHeight="1">
      <c r="A530" s="131" t="s">
        <v>348</v>
      </c>
      <c r="B530" s="132">
        <v>0</v>
      </c>
      <c r="C530" s="132">
        <v>10</v>
      </c>
      <c r="D530" s="132">
        <v>10000</v>
      </c>
      <c r="E530" s="168"/>
      <c r="F530" s="41"/>
      <c r="G530" s="41"/>
      <c r="H530" s="41"/>
    </row>
    <row r="531" spans="1:8" s="42" customFormat="1" ht="15.75" customHeight="1">
      <c r="A531" s="63" t="s">
        <v>671</v>
      </c>
      <c r="B531" s="64">
        <v>0</v>
      </c>
      <c r="C531" s="64">
        <v>5</v>
      </c>
      <c r="D531" s="64">
        <v>5000</v>
      </c>
      <c r="E531" s="133"/>
      <c r="F531" s="41"/>
      <c r="G531" s="41"/>
      <c r="H531" s="41"/>
    </row>
    <row r="532" spans="1:8" s="42" customFormat="1" ht="15.75" customHeight="1">
      <c r="A532" s="63" t="s">
        <v>672</v>
      </c>
      <c r="B532" s="64">
        <v>0</v>
      </c>
      <c r="C532" s="64">
        <v>3.8</v>
      </c>
      <c r="D532" s="64">
        <v>3800</v>
      </c>
      <c r="E532" s="133"/>
      <c r="F532" s="41"/>
      <c r="G532" s="41"/>
      <c r="H532" s="41"/>
    </row>
    <row r="533" spans="1:8" s="5" customFormat="1" ht="15.75" customHeight="1" thickBot="1">
      <c r="A533" s="38" t="s">
        <v>349</v>
      </c>
      <c r="B533" s="39">
        <v>357</v>
      </c>
      <c r="C533" s="39">
        <v>307</v>
      </c>
      <c r="D533" s="39">
        <v>305711.9</v>
      </c>
      <c r="E533" s="40"/>
      <c r="F533" s="126"/>
      <c r="G533" s="126"/>
      <c r="H533" s="126"/>
    </row>
    <row r="534" spans="1:8" s="42" customFormat="1" ht="15.75" customHeight="1" thickBot="1">
      <c r="A534" s="7" t="s">
        <v>117</v>
      </c>
      <c r="B534" s="17">
        <f>SUM(B535:B536)</f>
        <v>0</v>
      </c>
      <c r="C534" s="17">
        <f>SUM(C535:C536)</f>
        <v>31</v>
      </c>
      <c r="D534" s="17">
        <f>SUM(D535:D536)</f>
        <v>30890.86</v>
      </c>
      <c r="E534" s="18">
        <f>SUM(D534/C534/10)</f>
        <v>99.64793548387097</v>
      </c>
      <c r="F534" s="41"/>
      <c r="G534" s="41"/>
      <c r="H534" s="41"/>
    </row>
    <row r="535" spans="1:8" s="42" customFormat="1" ht="15.75" customHeight="1">
      <c r="A535" s="131" t="s">
        <v>350</v>
      </c>
      <c r="B535" s="132">
        <v>0</v>
      </c>
      <c r="C535" s="132">
        <v>1</v>
      </c>
      <c r="D535" s="132">
        <v>890.86</v>
      </c>
      <c r="E535" s="168"/>
      <c r="F535" s="41"/>
      <c r="G535" s="41"/>
      <c r="H535" s="41"/>
    </row>
    <row r="536" spans="1:8" s="5" customFormat="1" ht="15.75" customHeight="1" thickBot="1">
      <c r="A536" s="38" t="s">
        <v>351</v>
      </c>
      <c r="B536" s="39">
        <v>0</v>
      </c>
      <c r="C536" s="39">
        <v>30</v>
      </c>
      <c r="D536" s="39">
        <v>30000</v>
      </c>
      <c r="E536" s="40"/>
      <c r="F536" s="126"/>
      <c r="G536" s="126"/>
      <c r="H536" s="126"/>
    </row>
    <row r="537" spans="1:8" s="42" customFormat="1" ht="15.75" customHeight="1" thickBot="1">
      <c r="A537" s="7" t="s">
        <v>352</v>
      </c>
      <c r="B537" s="17">
        <f>SUM(B538:B547)</f>
        <v>0</v>
      </c>
      <c r="C537" s="17">
        <f>SUM(C538:C547)</f>
        <v>131</v>
      </c>
      <c r="D537" s="17">
        <f>SUM(D538:D547)</f>
        <v>131000</v>
      </c>
      <c r="E537" s="18">
        <f>SUM(D537/C537/10)</f>
        <v>100</v>
      </c>
      <c r="F537" s="41"/>
      <c r="G537" s="41"/>
      <c r="H537" s="41"/>
    </row>
    <row r="538" spans="1:8" s="42" customFormat="1" ht="15.75" customHeight="1">
      <c r="A538" s="169" t="s">
        <v>353</v>
      </c>
      <c r="B538" s="170">
        <v>0</v>
      </c>
      <c r="C538" s="170">
        <v>5</v>
      </c>
      <c r="D538" s="170">
        <v>5000</v>
      </c>
      <c r="E538" s="145"/>
      <c r="F538" s="41"/>
      <c r="G538" s="41"/>
      <c r="H538" s="41"/>
    </row>
    <row r="539" spans="1:8" s="42" customFormat="1" ht="15.75" customHeight="1">
      <c r="A539" s="63" t="s">
        <v>354</v>
      </c>
      <c r="B539" s="64">
        <v>0</v>
      </c>
      <c r="C539" s="64">
        <v>15</v>
      </c>
      <c r="D539" s="64">
        <v>15000</v>
      </c>
      <c r="E539" s="133"/>
      <c r="F539" s="41"/>
      <c r="G539" s="41"/>
      <c r="H539" s="41"/>
    </row>
    <row r="540" spans="1:8" s="42" customFormat="1" ht="15.75" customHeight="1">
      <c r="A540" s="63" t="s">
        <v>355</v>
      </c>
      <c r="B540" s="64">
        <v>0</v>
      </c>
      <c r="C540" s="64">
        <v>23</v>
      </c>
      <c r="D540" s="64">
        <v>23000</v>
      </c>
      <c r="E540" s="133"/>
      <c r="F540" s="41"/>
      <c r="G540" s="41"/>
      <c r="H540" s="41"/>
    </row>
    <row r="541" spans="1:8" s="42" customFormat="1" ht="15.75" customHeight="1">
      <c r="A541" s="63" t="s">
        <v>356</v>
      </c>
      <c r="B541" s="64">
        <v>0</v>
      </c>
      <c r="C541" s="64">
        <v>5</v>
      </c>
      <c r="D541" s="64">
        <v>5000</v>
      </c>
      <c r="E541" s="133"/>
      <c r="F541" s="41"/>
      <c r="G541" s="41"/>
      <c r="H541" s="41"/>
    </row>
    <row r="542" spans="1:8" s="42" customFormat="1" ht="15.75" customHeight="1">
      <c r="A542" s="63" t="s">
        <v>357</v>
      </c>
      <c r="B542" s="64">
        <v>0</v>
      </c>
      <c r="C542" s="64">
        <v>20</v>
      </c>
      <c r="D542" s="64">
        <v>20000</v>
      </c>
      <c r="E542" s="133"/>
      <c r="F542" s="41"/>
      <c r="G542" s="41"/>
      <c r="H542" s="41"/>
    </row>
    <row r="543" spans="1:8" s="42" customFormat="1" ht="15.75" customHeight="1">
      <c r="A543" s="63" t="s">
        <v>358</v>
      </c>
      <c r="B543" s="64">
        <v>0</v>
      </c>
      <c r="C543" s="64">
        <v>15</v>
      </c>
      <c r="D543" s="64">
        <v>15000</v>
      </c>
      <c r="E543" s="133"/>
      <c r="F543" s="41"/>
      <c r="G543" s="41"/>
      <c r="H543" s="41"/>
    </row>
    <row r="544" spans="1:8" s="42" customFormat="1" ht="15.75" customHeight="1">
      <c r="A544" s="63" t="s">
        <v>359</v>
      </c>
      <c r="B544" s="64">
        <v>0</v>
      </c>
      <c r="C544" s="64">
        <v>15</v>
      </c>
      <c r="D544" s="64">
        <v>15000</v>
      </c>
      <c r="E544" s="133"/>
      <c r="F544" s="41"/>
      <c r="G544" s="41"/>
      <c r="H544" s="41"/>
    </row>
    <row r="545" spans="1:8" s="42" customFormat="1" ht="15.75" customHeight="1">
      <c r="A545" s="63" t="s">
        <v>360</v>
      </c>
      <c r="B545" s="64">
        <v>0</v>
      </c>
      <c r="C545" s="64">
        <v>15</v>
      </c>
      <c r="D545" s="64">
        <v>15000</v>
      </c>
      <c r="E545" s="133"/>
      <c r="F545" s="41"/>
      <c r="G545" s="41"/>
      <c r="H545" s="41"/>
    </row>
    <row r="546" spans="1:8" s="42" customFormat="1" ht="15.75" customHeight="1">
      <c r="A546" s="63" t="s">
        <v>361</v>
      </c>
      <c r="B546" s="64">
        <v>0</v>
      </c>
      <c r="C546" s="64">
        <v>2</v>
      </c>
      <c r="D546" s="64">
        <v>2000</v>
      </c>
      <c r="E546" s="133"/>
      <c r="F546" s="41"/>
      <c r="G546" s="41"/>
      <c r="H546" s="41"/>
    </row>
    <row r="547" spans="1:8" s="31" customFormat="1" ht="15.75" customHeight="1" thickBot="1">
      <c r="A547" s="204" t="s">
        <v>673</v>
      </c>
      <c r="B547" s="205">
        <v>0</v>
      </c>
      <c r="C547" s="206">
        <v>16</v>
      </c>
      <c r="D547" s="205">
        <v>16000</v>
      </c>
      <c r="E547" s="143"/>
      <c r="F547" s="126"/>
      <c r="G547" s="126"/>
      <c r="H547" s="126"/>
    </row>
    <row r="548" spans="1:8" s="42" customFormat="1" ht="15.75" customHeight="1" thickBot="1">
      <c r="A548" s="7" t="s">
        <v>362</v>
      </c>
      <c r="B548" s="17">
        <f>SUM(B549:B558)</f>
        <v>80</v>
      </c>
      <c r="C548" s="17">
        <f>SUM(C549:C558)</f>
        <v>80</v>
      </c>
      <c r="D548" s="17">
        <f>SUM(D549:D558)</f>
        <v>45000</v>
      </c>
      <c r="E548" s="18">
        <f>SUM(D548/C548/10)</f>
        <v>56.25</v>
      </c>
      <c r="F548" s="41"/>
      <c r="G548" s="41"/>
      <c r="H548" s="41"/>
    </row>
    <row r="549" spans="1:8" s="42" customFormat="1" ht="15.75" customHeight="1">
      <c r="A549" s="169" t="s">
        <v>674</v>
      </c>
      <c r="B549" s="170">
        <v>0</v>
      </c>
      <c r="C549" s="170">
        <v>0</v>
      </c>
      <c r="D549" s="170">
        <v>5000</v>
      </c>
      <c r="E549" s="145"/>
      <c r="F549" s="41"/>
      <c r="G549" s="41"/>
      <c r="H549" s="41"/>
    </row>
    <row r="550" spans="1:8" s="42" customFormat="1" ht="15.75" customHeight="1">
      <c r="A550" s="131" t="s">
        <v>363</v>
      </c>
      <c r="B550" s="132">
        <v>0</v>
      </c>
      <c r="C550" s="132">
        <v>5</v>
      </c>
      <c r="D550" s="132">
        <v>5000</v>
      </c>
      <c r="E550" s="168"/>
      <c r="F550" s="41"/>
      <c r="G550" s="41"/>
      <c r="H550" s="41"/>
    </row>
    <row r="551" spans="1:8" s="42" customFormat="1" ht="15.75" customHeight="1">
      <c r="A551" s="63" t="s">
        <v>364</v>
      </c>
      <c r="B551" s="64">
        <v>0</v>
      </c>
      <c r="C551" s="64">
        <v>5</v>
      </c>
      <c r="D551" s="64">
        <v>5000</v>
      </c>
      <c r="E551" s="133"/>
      <c r="F551" s="41"/>
      <c r="G551" s="41"/>
      <c r="H551" s="41"/>
    </row>
    <row r="552" spans="1:8" s="42" customFormat="1" ht="15.75" customHeight="1">
      <c r="A552" s="63" t="s">
        <v>365</v>
      </c>
      <c r="B552" s="64">
        <v>0</v>
      </c>
      <c r="C552" s="64">
        <v>5</v>
      </c>
      <c r="D552" s="64">
        <v>5000</v>
      </c>
      <c r="E552" s="133"/>
      <c r="F552" s="41"/>
      <c r="G552" s="41"/>
      <c r="H552" s="41"/>
    </row>
    <row r="553" spans="1:8" s="42" customFormat="1" ht="15.75" customHeight="1">
      <c r="A553" s="63" t="s">
        <v>366</v>
      </c>
      <c r="B553" s="64">
        <v>0</v>
      </c>
      <c r="C553" s="64">
        <v>5</v>
      </c>
      <c r="D553" s="64">
        <v>5000</v>
      </c>
      <c r="E553" s="133"/>
      <c r="F553" s="41"/>
      <c r="G553" s="41"/>
      <c r="H553" s="41"/>
    </row>
    <row r="554" spans="1:8" s="42" customFormat="1" ht="15.75" customHeight="1">
      <c r="A554" s="63" t="s">
        <v>367</v>
      </c>
      <c r="B554" s="64">
        <v>0</v>
      </c>
      <c r="C554" s="64">
        <v>5</v>
      </c>
      <c r="D554" s="64">
        <v>5000</v>
      </c>
      <c r="E554" s="133"/>
      <c r="F554" s="41"/>
      <c r="G554" s="41"/>
      <c r="H554" s="41"/>
    </row>
    <row r="555" spans="1:8" s="42" customFormat="1" ht="15.75" customHeight="1">
      <c r="A555" s="63" t="s">
        <v>368</v>
      </c>
      <c r="B555" s="64">
        <v>0</v>
      </c>
      <c r="C555" s="64">
        <v>5</v>
      </c>
      <c r="D555" s="64">
        <v>5000</v>
      </c>
      <c r="E555" s="133"/>
      <c r="F555" s="41"/>
      <c r="G555" s="41"/>
      <c r="H555" s="41"/>
    </row>
    <row r="556" spans="1:8" s="42" customFormat="1" ht="15.75" customHeight="1">
      <c r="A556" s="63" t="s">
        <v>369</v>
      </c>
      <c r="B556" s="64">
        <v>0</v>
      </c>
      <c r="C556" s="64">
        <v>5</v>
      </c>
      <c r="D556" s="64">
        <v>5000</v>
      </c>
      <c r="E556" s="133"/>
      <c r="F556" s="41"/>
      <c r="G556" s="41"/>
      <c r="H556" s="41"/>
    </row>
    <row r="557" spans="1:8" s="42" customFormat="1" ht="15.75" customHeight="1">
      <c r="A557" s="63" t="s">
        <v>370</v>
      </c>
      <c r="B557" s="64">
        <v>0</v>
      </c>
      <c r="C557" s="64">
        <v>5</v>
      </c>
      <c r="D557" s="64">
        <v>5000</v>
      </c>
      <c r="E557" s="133"/>
      <c r="F557" s="41"/>
      <c r="G557" s="41"/>
      <c r="H557" s="41"/>
    </row>
    <row r="558" spans="1:8" s="31" customFormat="1" ht="15.75" customHeight="1" thickBot="1">
      <c r="A558" s="38" t="s">
        <v>675</v>
      </c>
      <c r="B558" s="39">
        <v>80</v>
      </c>
      <c r="C558" s="39">
        <v>40</v>
      </c>
      <c r="D558" s="39">
        <v>0</v>
      </c>
      <c r="E558" s="40"/>
      <c r="F558" s="126"/>
      <c r="G558" s="126"/>
      <c r="H558" s="126"/>
    </row>
    <row r="559" spans="1:8" s="42" customFormat="1" ht="15.75" customHeight="1" thickBot="1">
      <c r="A559" s="7" t="s">
        <v>133</v>
      </c>
      <c r="B559" s="17">
        <f>SUM(B560)</f>
        <v>0</v>
      </c>
      <c r="C559" s="17">
        <f>SUM(C560)</f>
        <v>3</v>
      </c>
      <c r="D559" s="17">
        <f>SUM(D560)</f>
        <v>3000</v>
      </c>
      <c r="E559" s="18">
        <f>SUM(D559/C559/10)</f>
        <v>100</v>
      </c>
      <c r="F559" s="41"/>
      <c r="G559" s="41"/>
      <c r="H559" s="41"/>
    </row>
    <row r="560" spans="1:8" s="5" customFormat="1" ht="15.75" customHeight="1" thickBot="1">
      <c r="A560" s="148" t="s">
        <v>371</v>
      </c>
      <c r="B560" s="149">
        <v>0</v>
      </c>
      <c r="C560" s="149">
        <v>3</v>
      </c>
      <c r="D560" s="149">
        <v>3000</v>
      </c>
      <c r="E560" s="150"/>
      <c r="F560" s="126"/>
      <c r="G560" s="126"/>
      <c r="H560" s="126"/>
    </row>
    <row r="561" spans="1:8" s="42" customFormat="1" ht="15.75" customHeight="1" thickBot="1">
      <c r="A561" s="7" t="s">
        <v>47</v>
      </c>
      <c r="B561" s="17">
        <f>SUM(B562:B569)</f>
        <v>500</v>
      </c>
      <c r="C561" s="17">
        <f>SUM(C562:C569)</f>
        <v>1257</v>
      </c>
      <c r="D561" s="17">
        <f>SUM(D562:D569)</f>
        <v>1001891.3699999999</v>
      </c>
      <c r="E561" s="18">
        <f>SUM(D561/C561/10)</f>
        <v>79.70496181384247</v>
      </c>
      <c r="F561" s="41"/>
      <c r="G561" s="41"/>
      <c r="H561" s="41"/>
    </row>
    <row r="562" spans="1:8" s="42" customFormat="1" ht="15.75" customHeight="1">
      <c r="A562" s="131" t="s">
        <v>372</v>
      </c>
      <c r="B562" s="132">
        <v>210</v>
      </c>
      <c r="C562" s="132">
        <v>210</v>
      </c>
      <c r="D562" s="132">
        <v>209773.99</v>
      </c>
      <c r="E562" s="168"/>
      <c r="F562" s="41"/>
      <c r="G562" s="41"/>
      <c r="H562" s="41"/>
    </row>
    <row r="563" spans="1:8" s="42" customFormat="1" ht="15.75" customHeight="1">
      <c r="A563" s="63" t="s">
        <v>373</v>
      </c>
      <c r="B563" s="64">
        <v>150</v>
      </c>
      <c r="C563" s="64">
        <v>150</v>
      </c>
      <c r="D563" s="64">
        <v>127644.68</v>
      </c>
      <c r="E563" s="133"/>
      <c r="F563" s="41"/>
      <c r="G563" s="41"/>
      <c r="H563" s="41"/>
    </row>
    <row r="564" spans="1:8" s="42" customFormat="1" ht="15.75" customHeight="1">
      <c r="A564" s="63" t="s">
        <v>374</v>
      </c>
      <c r="B564" s="64">
        <v>10</v>
      </c>
      <c r="C564" s="64">
        <v>10</v>
      </c>
      <c r="D564" s="64">
        <v>9957.5</v>
      </c>
      <c r="E564" s="133"/>
      <c r="F564" s="41"/>
      <c r="G564" s="41"/>
      <c r="H564" s="41"/>
    </row>
    <row r="565" spans="1:8" s="42" customFormat="1" ht="15.75" customHeight="1">
      <c r="A565" s="63" t="s">
        <v>676</v>
      </c>
      <c r="B565" s="64">
        <v>0</v>
      </c>
      <c r="C565" s="64">
        <v>407</v>
      </c>
      <c r="D565" s="64">
        <v>406275</v>
      </c>
      <c r="E565" s="133"/>
      <c r="F565" s="41"/>
      <c r="G565" s="41"/>
      <c r="H565" s="41"/>
    </row>
    <row r="566" spans="1:8" s="42" customFormat="1" ht="15.75" customHeight="1">
      <c r="A566" s="63" t="s">
        <v>376</v>
      </c>
      <c r="B566" s="64">
        <v>16</v>
      </c>
      <c r="C566" s="64">
        <v>16</v>
      </c>
      <c r="D566" s="64">
        <v>15561</v>
      </c>
      <c r="E566" s="133"/>
      <c r="F566" s="41"/>
      <c r="G566" s="41"/>
      <c r="H566" s="41"/>
    </row>
    <row r="567" spans="1:8" s="42" customFormat="1" ht="15.75" customHeight="1">
      <c r="A567" s="63" t="s">
        <v>377</v>
      </c>
      <c r="B567" s="64">
        <v>64</v>
      </c>
      <c r="C567" s="64">
        <v>64</v>
      </c>
      <c r="D567" s="64">
        <v>64088.1</v>
      </c>
      <c r="E567" s="133"/>
      <c r="F567" s="41"/>
      <c r="G567" s="41"/>
      <c r="H567" s="41"/>
    </row>
    <row r="568" spans="1:8" s="42" customFormat="1" ht="15.75" customHeight="1">
      <c r="A568" s="63" t="s">
        <v>378</v>
      </c>
      <c r="B568" s="64">
        <v>50</v>
      </c>
      <c r="C568" s="64">
        <v>50</v>
      </c>
      <c r="D568" s="64">
        <v>49241.1</v>
      </c>
      <c r="E568" s="133"/>
      <c r="F568" s="41"/>
      <c r="G568" s="41"/>
      <c r="H568" s="41"/>
    </row>
    <row r="569" spans="1:8" s="42" customFormat="1" ht="15.75" customHeight="1" thickBot="1">
      <c r="A569" s="38" t="s">
        <v>379</v>
      </c>
      <c r="B569" s="39">
        <v>0</v>
      </c>
      <c r="C569" s="39">
        <v>350</v>
      </c>
      <c r="D569" s="39">
        <v>119350</v>
      </c>
      <c r="E569" s="40"/>
      <c r="F569" s="126"/>
      <c r="G569" s="126"/>
      <c r="H569" s="126"/>
    </row>
    <row r="570" spans="1:8" s="42" customFormat="1" ht="15.75" customHeight="1" thickBot="1">
      <c r="A570" s="7" t="s">
        <v>74</v>
      </c>
      <c r="B570" s="17">
        <f>SUM(B571:B586)</f>
        <v>2933</v>
      </c>
      <c r="C570" s="17">
        <f>SUM(C571:C586)</f>
        <v>4043</v>
      </c>
      <c r="D570" s="17">
        <f>SUM(D571:D586)</f>
        <v>3170789.7099999995</v>
      </c>
      <c r="E570" s="18">
        <f>SUM(D570/C570/10)</f>
        <v>78.42665619589413</v>
      </c>
      <c r="F570" s="41"/>
      <c r="G570" s="41"/>
      <c r="H570" s="41"/>
    </row>
    <row r="571" spans="1:8" s="42" customFormat="1" ht="15.75" customHeight="1">
      <c r="A571" s="131" t="s">
        <v>380</v>
      </c>
      <c r="B571" s="132">
        <v>1790</v>
      </c>
      <c r="C571" s="132">
        <v>2290</v>
      </c>
      <c r="D571" s="132">
        <v>1968838.62</v>
      </c>
      <c r="E571" s="168"/>
      <c r="F571" s="41"/>
      <c r="G571" s="41"/>
      <c r="H571" s="41"/>
    </row>
    <row r="572" spans="1:8" s="42" customFormat="1" ht="15.75" customHeight="1">
      <c r="A572" s="63" t="s">
        <v>381</v>
      </c>
      <c r="B572" s="64">
        <v>0</v>
      </c>
      <c r="C572" s="64">
        <v>0</v>
      </c>
      <c r="D572" s="64">
        <v>34481.51</v>
      </c>
      <c r="E572" s="133"/>
      <c r="F572" s="41"/>
      <c r="G572" s="41"/>
      <c r="H572" s="41"/>
    </row>
    <row r="573" spans="1:8" s="42" customFormat="1" ht="15.75" customHeight="1">
      <c r="A573" s="63" t="s">
        <v>382</v>
      </c>
      <c r="B573" s="64">
        <v>0</v>
      </c>
      <c r="C573" s="64">
        <v>0</v>
      </c>
      <c r="D573" s="64">
        <v>70725.05</v>
      </c>
      <c r="E573" s="133"/>
      <c r="F573" s="41"/>
      <c r="G573" s="41"/>
      <c r="H573" s="41"/>
    </row>
    <row r="574" spans="1:8" s="42" customFormat="1" ht="15.75" customHeight="1">
      <c r="A574" s="63" t="s">
        <v>383</v>
      </c>
      <c r="B574" s="64">
        <v>0</v>
      </c>
      <c r="C574" s="64">
        <v>0</v>
      </c>
      <c r="D574" s="64">
        <v>81611.28</v>
      </c>
      <c r="E574" s="133"/>
      <c r="F574" s="41"/>
      <c r="G574" s="41"/>
      <c r="H574" s="41"/>
    </row>
    <row r="575" spans="1:8" s="42" customFormat="1" ht="15.75" customHeight="1">
      <c r="A575" s="63" t="s">
        <v>384</v>
      </c>
      <c r="B575" s="64">
        <v>0</v>
      </c>
      <c r="C575" s="64">
        <v>0</v>
      </c>
      <c r="D575" s="64">
        <v>38678.21</v>
      </c>
      <c r="E575" s="133"/>
      <c r="F575" s="41"/>
      <c r="G575" s="41"/>
      <c r="H575" s="41"/>
    </row>
    <row r="576" spans="1:8" s="42" customFormat="1" ht="15.75" customHeight="1">
      <c r="A576" s="63" t="s">
        <v>389</v>
      </c>
      <c r="B576" s="64">
        <v>500</v>
      </c>
      <c r="C576" s="64">
        <v>500</v>
      </c>
      <c r="D576" s="64">
        <v>123840</v>
      </c>
      <c r="E576" s="133"/>
      <c r="F576" s="41"/>
      <c r="G576" s="41"/>
      <c r="H576" s="41"/>
    </row>
    <row r="577" spans="1:8" s="42" customFormat="1" ht="15.75" customHeight="1">
      <c r="A577" s="63" t="s">
        <v>385</v>
      </c>
      <c r="B577" s="64">
        <v>0</v>
      </c>
      <c r="C577" s="64">
        <v>26</v>
      </c>
      <c r="D577" s="64">
        <v>23640</v>
      </c>
      <c r="E577" s="133"/>
      <c r="F577" s="41"/>
      <c r="G577" s="41"/>
      <c r="H577" s="41"/>
    </row>
    <row r="578" spans="1:8" s="42" customFormat="1" ht="15.75" customHeight="1">
      <c r="A578" s="63" t="s">
        <v>375</v>
      </c>
      <c r="B578" s="64">
        <v>0</v>
      </c>
      <c r="C578" s="64">
        <v>378</v>
      </c>
      <c r="D578" s="64">
        <v>0</v>
      </c>
      <c r="E578" s="133"/>
      <c r="F578" s="41"/>
      <c r="G578" s="41"/>
      <c r="H578" s="41"/>
    </row>
    <row r="579" spans="1:8" s="42" customFormat="1" ht="15.75" customHeight="1">
      <c r="A579" s="63" t="s">
        <v>677</v>
      </c>
      <c r="B579" s="64">
        <v>0</v>
      </c>
      <c r="C579" s="64">
        <v>22</v>
      </c>
      <c r="D579" s="64">
        <v>21760</v>
      </c>
      <c r="E579" s="133"/>
      <c r="F579" s="41"/>
      <c r="G579" s="41"/>
      <c r="H579" s="41"/>
    </row>
    <row r="580" spans="1:8" s="42" customFormat="1" ht="15.75" customHeight="1">
      <c r="A580" s="63" t="s">
        <v>678</v>
      </c>
      <c r="B580" s="64">
        <v>0</v>
      </c>
      <c r="C580" s="64">
        <v>19</v>
      </c>
      <c r="D580" s="64">
        <v>0</v>
      </c>
      <c r="E580" s="133"/>
      <c r="F580" s="41"/>
      <c r="G580" s="41"/>
      <c r="H580" s="41"/>
    </row>
    <row r="581" spans="1:8" s="42" customFormat="1" ht="15.75" customHeight="1">
      <c r="A581" s="63" t="s">
        <v>679</v>
      </c>
      <c r="B581" s="64">
        <v>0</v>
      </c>
      <c r="C581" s="64">
        <v>245</v>
      </c>
      <c r="D581" s="64">
        <v>245160</v>
      </c>
      <c r="E581" s="133"/>
      <c r="F581" s="41"/>
      <c r="G581" s="41"/>
      <c r="H581" s="41"/>
    </row>
    <row r="582" spans="1:8" s="42" customFormat="1" ht="15.75" customHeight="1">
      <c r="A582" s="63" t="s">
        <v>320</v>
      </c>
      <c r="B582" s="64">
        <v>643</v>
      </c>
      <c r="C582" s="64">
        <v>563</v>
      </c>
      <c r="D582" s="64">
        <v>505219.37</v>
      </c>
      <c r="E582" s="133"/>
      <c r="F582" s="41"/>
      <c r="G582" s="41"/>
      <c r="H582" s="41"/>
    </row>
    <row r="583" spans="1:8" s="42" customFormat="1" ht="15.75" customHeight="1">
      <c r="A583" s="63" t="s">
        <v>386</v>
      </c>
      <c r="B583" s="64">
        <v>0</v>
      </c>
      <c r="C583" s="64">
        <v>0</v>
      </c>
      <c r="D583" s="64">
        <v>10173.76</v>
      </c>
      <c r="E583" s="133"/>
      <c r="F583" s="41"/>
      <c r="G583" s="41"/>
      <c r="H583" s="41"/>
    </row>
    <row r="584" spans="1:8" s="42" customFormat="1" ht="15.75" customHeight="1">
      <c r="A584" s="63" t="s">
        <v>387</v>
      </c>
      <c r="B584" s="64">
        <v>0</v>
      </c>
      <c r="C584" s="64">
        <v>0</v>
      </c>
      <c r="D584" s="64">
        <v>13106.4</v>
      </c>
      <c r="E584" s="133"/>
      <c r="F584" s="41"/>
      <c r="G584" s="41"/>
      <c r="H584" s="41"/>
    </row>
    <row r="585" spans="1:8" s="42" customFormat="1" ht="15.75" customHeight="1">
      <c r="A585" s="63" t="s">
        <v>388</v>
      </c>
      <c r="B585" s="64">
        <v>0</v>
      </c>
      <c r="C585" s="64">
        <v>0</v>
      </c>
      <c r="D585" s="64">
        <v>23812.71</v>
      </c>
      <c r="E585" s="133"/>
      <c r="F585" s="41"/>
      <c r="G585" s="41"/>
      <c r="H585" s="41"/>
    </row>
    <row r="586" spans="1:8" s="42" customFormat="1" ht="15.75" customHeight="1" thickBot="1">
      <c r="A586" s="38" t="s">
        <v>415</v>
      </c>
      <c r="B586" s="39">
        <v>0</v>
      </c>
      <c r="C586" s="39">
        <v>0</v>
      </c>
      <c r="D586" s="39">
        <v>9742.8</v>
      </c>
      <c r="E586" s="40"/>
      <c r="F586" s="126"/>
      <c r="G586" s="126"/>
      <c r="H586" s="126"/>
    </row>
    <row r="587" spans="1:8" s="42" customFormat="1" ht="15.75" customHeight="1" thickBot="1">
      <c r="A587" s="7" t="s">
        <v>75</v>
      </c>
      <c r="B587" s="17">
        <f>SUM(B588:B593)</f>
        <v>1409</v>
      </c>
      <c r="C587" s="17">
        <f>SUM(C588:C593)</f>
        <v>1575</v>
      </c>
      <c r="D587" s="17">
        <f>SUM(D588:D593)</f>
        <v>1538719.3</v>
      </c>
      <c r="E587" s="18">
        <f>SUM(D587/C587/10)</f>
        <v>97.69646349206349</v>
      </c>
      <c r="F587" s="41"/>
      <c r="G587" s="41"/>
      <c r="H587" s="41"/>
    </row>
    <row r="588" spans="1:8" s="42" customFormat="1" ht="15.75" customHeight="1">
      <c r="A588" s="169" t="s">
        <v>680</v>
      </c>
      <c r="B588" s="170">
        <v>0</v>
      </c>
      <c r="C588" s="170">
        <v>0</v>
      </c>
      <c r="D588" s="170">
        <v>10800</v>
      </c>
      <c r="E588" s="145"/>
      <c r="F588" s="41"/>
      <c r="G588" s="41"/>
      <c r="H588" s="41"/>
    </row>
    <row r="589" spans="1:8" s="42" customFormat="1" ht="15.75" customHeight="1">
      <c r="A589" s="131" t="s">
        <v>390</v>
      </c>
      <c r="B589" s="132">
        <v>50</v>
      </c>
      <c r="C589" s="132">
        <v>50</v>
      </c>
      <c r="D589" s="132">
        <v>19190</v>
      </c>
      <c r="E589" s="168"/>
      <c r="F589" s="41"/>
      <c r="G589" s="41"/>
      <c r="H589" s="41"/>
    </row>
    <row r="590" spans="1:8" s="42" customFormat="1" ht="15.75" customHeight="1">
      <c r="A590" s="63" t="s">
        <v>391</v>
      </c>
      <c r="B590" s="64">
        <v>50</v>
      </c>
      <c r="C590" s="64">
        <v>50</v>
      </c>
      <c r="D590" s="64">
        <v>50000</v>
      </c>
      <c r="E590" s="133"/>
      <c r="F590" s="41"/>
      <c r="G590" s="41"/>
      <c r="H590" s="41"/>
    </row>
    <row r="591" spans="1:8" s="42" customFormat="1" ht="15.75" customHeight="1">
      <c r="A591" s="63" t="s">
        <v>392</v>
      </c>
      <c r="B591" s="64">
        <v>0</v>
      </c>
      <c r="C591" s="64">
        <v>11</v>
      </c>
      <c r="D591" s="64">
        <v>7456.8</v>
      </c>
      <c r="E591" s="133"/>
      <c r="F591" s="41"/>
      <c r="G591" s="41"/>
      <c r="H591" s="41"/>
    </row>
    <row r="592" spans="1:8" s="42" customFormat="1" ht="15.75" customHeight="1">
      <c r="A592" s="63" t="s">
        <v>320</v>
      </c>
      <c r="B592" s="64">
        <v>1309</v>
      </c>
      <c r="C592" s="64">
        <v>1464</v>
      </c>
      <c r="D592" s="64">
        <v>1362432.5</v>
      </c>
      <c r="E592" s="133"/>
      <c r="F592" s="41"/>
      <c r="G592" s="41"/>
      <c r="H592" s="41"/>
    </row>
    <row r="593" spans="1:8" s="5" customFormat="1" ht="15.75" customHeight="1" thickBot="1">
      <c r="A593" s="38" t="s">
        <v>388</v>
      </c>
      <c r="B593" s="39">
        <v>0</v>
      </c>
      <c r="C593" s="39">
        <v>0</v>
      </c>
      <c r="D593" s="39">
        <v>88840</v>
      </c>
      <c r="E593" s="40"/>
      <c r="F593" s="126"/>
      <c r="G593" s="126"/>
      <c r="H593" s="126"/>
    </row>
    <row r="594" spans="1:5" s="5" customFormat="1" ht="15.75" customHeight="1" thickBot="1">
      <c r="A594" s="7" t="s">
        <v>393</v>
      </c>
      <c r="B594" s="17">
        <f>SUM(B595:B597)</f>
        <v>0</v>
      </c>
      <c r="C594" s="17">
        <f>SUM(C595:C597)</f>
        <v>1077</v>
      </c>
      <c r="D594" s="17">
        <f>SUM(D595:D597)</f>
        <v>287534.64</v>
      </c>
      <c r="E594" s="18">
        <f>SUM(D594/C594/10)</f>
        <v>26.69773816155989</v>
      </c>
    </row>
    <row r="595" spans="1:8" s="42" customFormat="1" ht="15.75" customHeight="1">
      <c r="A595" s="169" t="s">
        <v>681</v>
      </c>
      <c r="B595" s="170">
        <v>0</v>
      </c>
      <c r="C595" s="170">
        <v>806</v>
      </c>
      <c r="D595" s="170">
        <v>0</v>
      </c>
      <c r="E595" s="145"/>
      <c r="F595" s="130"/>
      <c r="G595" s="130"/>
      <c r="H595" s="130"/>
    </row>
    <row r="596" spans="1:8" s="42" customFormat="1" ht="15.75" customHeight="1">
      <c r="A596" s="63" t="s">
        <v>682</v>
      </c>
      <c r="B596" s="64">
        <v>0</v>
      </c>
      <c r="C596" s="64">
        <v>25</v>
      </c>
      <c r="D596" s="64">
        <v>0</v>
      </c>
      <c r="E596" s="133"/>
      <c r="F596" s="130"/>
      <c r="G596" s="130"/>
      <c r="H596" s="130"/>
    </row>
    <row r="597" spans="1:8" s="42" customFormat="1" ht="15.75" customHeight="1" thickBot="1">
      <c r="A597" s="148" t="s">
        <v>589</v>
      </c>
      <c r="B597" s="149">
        <v>0</v>
      </c>
      <c r="C597" s="149">
        <v>246</v>
      </c>
      <c r="D597" s="149">
        <v>287534.64</v>
      </c>
      <c r="E597" s="150"/>
      <c r="F597" s="130"/>
      <c r="G597" s="130"/>
      <c r="H597" s="130"/>
    </row>
    <row r="598" spans="1:8" s="42" customFormat="1" ht="15.75" customHeight="1" thickBot="1">
      <c r="A598" s="7" t="s">
        <v>76</v>
      </c>
      <c r="B598" s="17">
        <f>SUM(B599:B603,B610:B625)</f>
        <v>5116</v>
      </c>
      <c r="C598" s="17">
        <f>SUM(C599:C603,C610:C625)</f>
        <v>15499</v>
      </c>
      <c r="D598" s="17">
        <f>SUM(D599:D603,D610:D625)</f>
        <v>11727005.530000001</v>
      </c>
      <c r="E598" s="18">
        <f>SUM(D598/C598/10)</f>
        <v>75.6629816762372</v>
      </c>
      <c r="F598" s="126"/>
      <c r="G598" s="126"/>
      <c r="H598" s="126"/>
    </row>
    <row r="599" spans="1:8" s="42" customFormat="1" ht="15.75" customHeight="1">
      <c r="A599" s="131" t="s">
        <v>394</v>
      </c>
      <c r="B599" s="132">
        <v>20</v>
      </c>
      <c r="C599" s="132">
        <v>50</v>
      </c>
      <c r="D599" s="132">
        <v>24347</v>
      </c>
      <c r="E599" s="168"/>
      <c r="F599" s="41"/>
      <c r="G599" s="41"/>
      <c r="H599" s="41"/>
    </row>
    <row r="600" spans="1:8" s="42" customFormat="1" ht="15.75" customHeight="1">
      <c r="A600" s="63" t="s">
        <v>395</v>
      </c>
      <c r="B600" s="64">
        <v>0</v>
      </c>
      <c r="C600" s="64">
        <v>15</v>
      </c>
      <c r="D600" s="64">
        <v>0</v>
      </c>
      <c r="E600" s="133"/>
      <c r="F600" s="41"/>
      <c r="G600" s="41"/>
      <c r="H600" s="41"/>
    </row>
    <row r="601" spans="1:8" s="31" customFormat="1" ht="15.75" customHeight="1">
      <c r="A601" s="63" t="s">
        <v>396</v>
      </c>
      <c r="B601" s="64">
        <v>0</v>
      </c>
      <c r="C601" s="64">
        <v>44</v>
      </c>
      <c r="D601" s="64">
        <v>39000</v>
      </c>
      <c r="E601" s="133"/>
      <c r="F601" s="30"/>
      <c r="G601" s="30"/>
      <c r="H601" s="30"/>
    </row>
    <row r="602" spans="1:8" s="31" customFormat="1" ht="15.75" customHeight="1">
      <c r="A602" s="63" t="s">
        <v>683</v>
      </c>
      <c r="B602" s="64">
        <v>0</v>
      </c>
      <c r="C602" s="64">
        <v>15</v>
      </c>
      <c r="D602" s="64">
        <v>15000</v>
      </c>
      <c r="E602" s="133"/>
      <c r="F602" s="30"/>
      <c r="G602" s="30"/>
      <c r="H602" s="30"/>
    </row>
    <row r="603" spans="1:8" s="42" customFormat="1" ht="15.75" customHeight="1">
      <c r="A603" s="175" t="s">
        <v>397</v>
      </c>
      <c r="B603" s="176">
        <v>370</v>
      </c>
      <c r="C603" s="176">
        <v>370</v>
      </c>
      <c r="D603" s="176">
        <f>SUM(D604:D609)</f>
        <v>330020.1</v>
      </c>
      <c r="E603" s="177"/>
      <c r="F603" s="41"/>
      <c r="G603" s="41"/>
      <c r="H603" s="41"/>
    </row>
    <row r="604" spans="1:8" s="42" customFormat="1" ht="15.75" customHeight="1">
      <c r="A604" s="63" t="s">
        <v>407</v>
      </c>
      <c r="B604" s="64"/>
      <c r="C604" s="64"/>
      <c r="D604" s="64">
        <v>11741</v>
      </c>
      <c r="E604" s="133"/>
      <c r="F604" s="130"/>
      <c r="G604" s="41"/>
      <c r="H604" s="41"/>
    </row>
    <row r="605" spans="1:8" s="42" customFormat="1" ht="15.75" customHeight="1">
      <c r="A605" s="63" t="s">
        <v>408</v>
      </c>
      <c r="B605" s="64"/>
      <c r="C605" s="64"/>
      <c r="D605" s="64">
        <v>1200</v>
      </c>
      <c r="E605" s="133"/>
      <c r="F605" s="41"/>
      <c r="G605" s="41"/>
      <c r="H605" s="41"/>
    </row>
    <row r="606" spans="1:8" s="42" customFormat="1" ht="15.75" customHeight="1">
      <c r="A606" s="63" t="s">
        <v>409</v>
      </c>
      <c r="B606" s="64"/>
      <c r="C606" s="64"/>
      <c r="D606" s="64">
        <v>26306.6</v>
      </c>
      <c r="E606" s="133"/>
      <c r="F606" s="41"/>
      <c r="G606" s="41"/>
      <c r="H606" s="41"/>
    </row>
    <row r="607" spans="1:8" s="42" customFormat="1" ht="15.75" customHeight="1">
      <c r="A607" s="63" t="s">
        <v>410</v>
      </c>
      <c r="B607" s="64"/>
      <c r="C607" s="64"/>
      <c r="D607" s="64">
        <v>82761</v>
      </c>
      <c r="E607" s="133"/>
      <c r="F607" s="41"/>
      <c r="G607" s="41"/>
      <c r="H607" s="41"/>
    </row>
    <row r="608" spans="1:8" s="42" customFormat="1" ht="15.75" customHeight="1">
      <c r="A608" s="63" t="s">
        <v>411</v>
      </c>
      <c r="B608" s="64"/>
      <c r="C608" s="64"/>
      <c r="D608" s="64">
        <v>17611.5</v>
      </c>
      <c r="E608" s="133"/>
      <c r="F608" s="41"/>
      <c r="G608" s="41"/>
      <c r="H608" s="41"/>
    </row>
    <row r="609" spans="1:8" s="42" customFormat="1" ht="15.75" customHeight="1">
      <c r="A609" s="63" t="s">
        <v>412</v>
      </c>
      <c r="B609" s="64"/>
      <c r="C609" s="64"/>
      <c r="D609" s="64">
        <v>190400</v>
      </c>
      <c r="E609" s="133"/>
      <c r="F609" s="41"/>
      <c r="G609" s="41"/>
      <c r="H609" s="41"/>
    </row>
    <row r="610" spans="1:8" s="42" customFormat="1" ht="15.75" customHeight="1">
      <c r="A610" s="63" t="s">
        <v>684</v>
      </c>
      <c r="B610" s="64">
        <v>1330</v>
      </c>
      <c r="C610" s="64">
        <v>1330</v>
      </c>
      <c r="D610" s="64">
        <v>0</v>
      </c>
      <c r="E610" s="133"/>
      <c r="F610" s="41"/>
      <c r="G610" s="41"/>
      <c r="H610" s="41"/>
    </row>
    <row r="611" spans="1:8" s="42" customFormat="1" ht="15.75" customHeight="1">
      <c r="A611" s="63" t="s">
        <v>350</v>
      </c>
      <c r="B611" s="64">
        <v>0</v>
      </c>
      <c r="C611" s="64">
        <v>15</v>
      </c>
      <c r="D611" s="64">
        <v>14671</v>
      </c>
      <c r="E611" s="133"/>
      <c r="F611" s="41"/>
      <c r="G611" s="41"/>
      <c r="H611" s="41"/>
    </row>
    <row r="612" spans="1:8" s="42" customFormat="1" ht="15.75" customHeight="1">
      <c r="A612" s="63" t="s">
        <v>399</v>
      </c>
      <c r="B612" s="64">
        <v>2100</v>
      </c>
      <c r="C612" s="64">
        <v>2100</v>
      </c>
      <c r="D612" s="64">
        <v>1062690</v>
      </c>
      <c r="E612" s="133"/>
      <c r="F612" s="41"/>
      <c r="G612" s="41"/>
      <c r="H612" s="41"/>
    </row>
    <row r="613" spans="1:8" s="42" customFormat="1" ht="15.75" customHeight="1">
      <c r="A613" s="63" t="s">
        <v>685</v>
      </c>
      <c r="B613" s="64">
        <v>0</v>
      </c>
      <c r="C613" s="64">
        <v>6986</v>
      </c>
      <c r="D613" s="64">
        <v>6986000</v>
      </c>
      <c r="E613" s="133"/>
      <c r="F613" s="41"/>
      <c r="G613" s="41"/>
      <c r="H613" s="41"/>
    </row>
    <row r="614" spans="1:8" s="42" customFormat="1" ht="15.75" customHeight="1">
      <c r="A614" s="63" t="s">
        <v>320</v>
      </c>
      <c r="B614" s="64">
        <v>138</v>
      </c>
      <c r="C614" s="64">
        <v>238</v>
      </c>
      <c r="D614" s="64">
        <v>237055.47</v>
      </c>
      <c r="E614" s="133"/>
      <c r="F614" s="41"/>
      <c r="G614" s="41"/>
      <c r="H614" s="41"/>
    </row>
    <row r="615" spans="1:8" s="42" customFormat="1" ht="15.75" customHeight="1">
      <c r="A615" s="63" t="s">
        <v>400</v>
      </c>
      <c r="B615" s="64">
        <v>0</v>
      </c>
      <c r="C615" s="64">
        <v>140</v>
      </c>
      <c r="D615" s="64">
        <v>4800</v>
      </c>
      <c r="E615" s="133"/>
      <c r="F615" s="41"/>
      <c r="G615" s="41"/>
      <c r="H615" s="41"/>
    </row>
    <row r="616" spans="1:8" s="42" customFormat="1" ht="15.75" customHeight="1">
      <c r="A616" s="63" t="s">
        <v>686</v>
      </c>
      <c r="B616" s="64">
        <v>0</v>
      </c>
      <c r="C616" s="64">
        <v>0</v>
      </c>
      <c r="D616" s="64">
        <v>34210</v>
      </c>
      <c r="E616" s="133"/>
      <c r="F616" s="41"/>
      <c r="G616" s="41"/>
      <c r="H616" s="41"/>
    </row>
    <row r="617" spans="1:8" s="42" customFormat="1" ht="15.75" customHeight="1">
      <c r="A617" s="63" t="s">
        <v>687</v>
      </c>
      <c r="B617" s="64">
        <v>0</v>
      </c>
      <c r="C617" s="64">
        <v>0</v>
      </c>
      <c r="D617" s="64">
        <v>47950</v>
      </c>
      <c r="E617" s="133"/>
      <c r="F617" s="41"/>
      <c r="G617" s="41"/>
      <c r="H617" s="41"/>
    </row>
    <row r="618" spans="1:8" s="42" customFormat="1" ht="15.75" customHeight="1">
      <c r="A618" s="63" t="s">
        <v>401</v>
      </c>
      <c r="B618" s="64">
        <v>0</v>
      </c>
      <c r="C618" s="64">
        <v>0</v>
      </c>
      <c r="D618" s="64">
        <v>45860</v>
      </c>
      <c r="E618" s="133"/>
      <c r="F618" s="41"/>
      <c r="G618" s="41"/>
      <c r="H618" s="41"/>
    </row>
    <row r="619" spans="1:8" s="42" customFormat="1" ht="15.75" customHeight="1">
      <c r="A619" s="63" t="s">
        <v>402</v>
      </c>
      <c r="B619" s="64">
        <v>8</v>
      </c>
      <c r="C619" s="64">
        <v>8</v>
      </c>
      <c r="D619" s="64">
        <v>6195.96</v>
      </c>
      <c r="E619" s="133"/>
      <c r="F619" s="41"/>
      <c r="G619" s="41"/>
      <c r="H619" s="41"/>
    </row>
    <row r="620" spans="1:8" s="42" customFormat="1" ht="15.75" customHeight="1">
      <c r="A620" s="63" t="s">
        <v>403</v>
      </c>
      <c r="B620" s="64">
        <v>50</v>
      </c>
      <c r="C620" s="64">
        <v>50</v>
      </c>
      <c r="D620" s="64">
        <v>27500</v>
      </c>
      <c r="E620" s="133"/>
      <c r="F620" s="41"/>
      <c r="G620" s="41"/>
      <c r="H620" s="41"/>
    </row>
    <row r="621" spans="1:8" s="42" customFormat="1" ht="15.75" customHeight="1">
      <c r="A621" s="63" t="s">
        <v>404</v>
      </c>
      <c r="B621" s="64">
        <v>350</v>
      </c>
      <c r="C621" s="64">
        <v>500</v>
      </c>
      <c r="D621" s="64">
        <v>237257</v>
      </c>
      <c r="E621" s="133"/>
      <c r="F621" s="41"/>
      <c r="G621" s="41"/>
      <c r="H621" s="41"/>
    </row>
    <row r="622" spans="1:8" s="42" customFormat="1" ht="15.75" customHeight="1">
      <c r="A622" s="63" t="s">
        <v>688</v>
      </c>
      <c r="B622" s="64">
        <v>0</v>
      </c>
      <c r="C622" s="64">
        <v>0</v>
      </c>
      <c r="D622" s="64">
        <v>1000</v>
      </c>
      <c r="E622" s="133"/>
      <c r="F622" s="41"/>
      <c r="G622" s="41"/>
      <c r="H622" s="41"/>
    </row>
    <row r="623" spans="1:8" s="42" customFormat="1" ht="15.75" customHeight="1">
      <c r="A623" s="63" t="s">
        <v>398</v>
      </c>
      <c r="B623" s="64">
        <v>450</v>
      </c>
      <c r="C623" s="64">
        <v>450</v>
      </c>
      <c r="D623" s="64">
        <v>336689</v>
      </c>
      <c r="E623" s="133"/>
      <c r="F623" s="41"/>
      <c r="G623" s="41"/>
      <c r="H623" s="41"/>
    </row>
    <row r="624" spans="1:8" s="42" customFormat="1" ht="15.75" customHeight="1">
      <c r="A624" s="63" t="s">
        <v>405</v>
      </c>
      <c r="B624" s="64">
        <v>300</v>
      </c>
      <c r="C624" s="64">
        <v>540</v>
      </c>
      <c r="D624" s="64">
        <v>538859</v>
      </c>
      <c r="E624" s="133"/>
      <c r="F624" s="41"/>
      <c r="G624" s="41"/>
      <c r="H624" s="41"/>
    </row>
    <row r="625" spans="1:8" s="31" customFormat="1" ht="15.75" customHeight="1" thickBot="1">
      <c r="A625" s="38" t="s">
        <v>406</v>
      </c>
      <c r="B625" s="39">
        <v>0</v>
      </c>
      <c r="C625" s="39">
        <v>2648</v>
      </c>
      <c r="D625" s="39">
        <v>1737901</v>
      </c>
      <c r="E625" s="40"/>
      <c r="F625" s="126"/>
      <c r="G625" s="126"/>
      <c r="H625" s="126"/>
    </row>
    <row r="626" spans="1:8" s="42" customFormat="1" ht="15.75" customHeight="1" thickBot="1">
      <c r="A626" s="7" t="s">
        <v>77</v>
      </c>
      <c r="B626" s="17">
        <f>SUM(B627:B634)</f>
        <v>7450</v>
      </c>
      <c r="C626" s="17">
        <f>SUM(C627:C634)</f>
        <v>7231</v>
      </c>
      <c r="D626" s="17">
        <f>SUM(D627:D634)</f>
        <v>6924569.22</v>
      </c>
      <c r="E626" s="18">
        <f>SUM(D626/C626/10)</f>
        <v>95.76226275757156</v>
      </c>
      <c r="F626" s="144"/>
      <c r="G626" s="41"/>
      <c r="H626" s="41"/>
    </row>
    <row r="627" spans="1:8" s="42" customFormat="1" ht="15.75" customHeight="1">
      <c r="A627" s="131" t="s">
        <v>413</v>
      </c>
      <c r="B627" s="132">
        <v>220</v>
      </c>
      <c r="C627" s="132">
        <v>220</v>
      </c>
      <c r="D627" s="132">
        <v>204024</v>
      </c>
      <c r="E627" s="168"/>
      <c r="F627" s="41"/>
      <c r="G627" s="41"/>
      <c r="H627" s="41"/>
    </row>
    <row r="628" spans="1:8" s="42" customFormat="1" ht="15.75" customHeight="1">
      <c r="A628" s="63" t="s">
        <v>414</v>
      </c>
      <c r="B628" s="64">
        <v>0</v>
      </c>
      <c r="C628" s="64">
        <v>342</v>
      </c>
      <c r="D628" s="64">
        <v>53520</v>
      </c>
      <c r="E628" s="133"/>
      <c r="F628" s="41"/>
      <c r="G628" s="41"/>
      <c r="H628" s="41"/>
    </row>
    <row r="629" spans="1:8" s="42" customFormat="1" ht="15.75" customHeight="1">
      <c r="A629" s="63" t="s">
        <v>689</v>
      </c>
      <c r="B629" s="64">
        <v>0</v>
      </c>
      <c r="C629" s="64">
        <v>44</v>
      </c>
      <c r="D629" s="64">
        <v>43200</v>
      </c>
      <c r="E629" s="133"/>
      <c r="F629" s="41"/>
      <c r="G629" s="41"/>
      <c r="H629" s="41"/>
    </row>
    <row r="630" spans="1:8" s="42" customFormat="1" ht="15.75" customHeight="1">
      <c r="A630" s="63" t="s">
        <v>320</v>
      </c>
      <c r="B630" s="64">
        <v>7230</v>
      </c>
      <c r="C630" s="64">
        <v>6625</v>
      </c>
      <c r="D630" s="64">
        <v>5472476.85</v>
      </c>
      <c r="E630" s="133"/>
      <c r="F630" s="41"/>
      <c r="G630" s="41"/>
      <c r="H630" s="41"/>
    </row>
    <row r="631" spans="1:8" s="42" customFormat="1" ht="15.75" customHeight="1">
      <c r="A631" s="63" t="s">
        <v>386</v>
      </c>
      <c r="B631" s="64">
        <v>0</v>
      </c>
      <c r="C631" s="64">
        <v>0</v>
      </c>
      <c r="D631" s="64">
        <v>199305.33</v>
      </c>
      <c r="E631" s="133"/>
      <c r="F631" s="41"/>
      <c r="G631" s="41"/>
      <c r="H631" s="41"/>
    </row>
    <row r="632" spans="1:8" s="42" customFormat="1" ht="15.75" customHeight="1">
      <c r="A632" s="63" t="s">
        <v>387</v>
      </c>
      <c r="B632" s="64">
        <v>0</v>
      </c>
      <c r="C632" s="64">
        <v>0</v>
      </c>
      <c r="D632" s="64">
        <v>273135.63</v>
      </c>
      <c r="E632" s="133"/>
      <c r="F632" s="41"/>
      <c r="G632" s="41"/>
      <c r="H632" s="41"/>
    </row>
    <row r="633" spans="1:8" s="42" customFormat="1" ht="15.75" customHeight="1">
      <c r="A633" s="63" t="s">
        <v>388</v>
      </c>
      <c r="B633" s="64">
        <v>0</v>
      </c>
      <c r="C633" s="64">
        <v>0</v>
      </c>
      <c r="D633" s="64">
        <v>488769.16</v>
      </c>
      <c r="E633" s="133"/>
      <c r="F633" s="41"/>
      <c r="G633" s="41"/>
      <c r="H633" s="41"/>
    </row>
    <row r="634" spans="1:8" s="5" customFormat="1" ht="15.75" customHeight="1" thickBot="1">
      <c r="A634" s="38" t="s">
        <v>415</v>
      </c>
      <c r="B634" s="39">
        <v>0</v>
      </c>
      <c r="C634" s="39">
        <v>0</v>
      </c>
      <c r="D634" s="39">
        <v>190138.25</v>
      </c>
      <c r="E634" s="40"/>
      <c r="F634" s="126"/>
      <c r="G634" s="126"/>
      <c r="H634" s="126"/>
    </row>
    <row r="635" spans="1:8" s="42" customFormat="1" ht="15.75" customHeight="1" thickBot="1">
      <c r="A635" s="7" t="s">
        <v>118</v>
      </c>
      <c r="B635" s="17">
        <f>SUM(B636:B638)</f>
        <v>1200</v>
      </c>
      <c r="C635" s="17">
        <f>SUM(C636:C638)</f>
        <v>2075</v>
      </c>
      <c r="D635" s="17">
        <f>SUM(D636:D638)</f>
        <v>683709</v>
      </c>
      <c r="E635" s="18">
        <f>SUM(D635/C635/10)</f>
        <v>32.949831325301204</v>
      </c>
      <c r="F635" s="41"/>
      <c r="G635" s="41"/>
      <c r="H635" s="41"/>
    </row>
    <row r="636" spans="1:8" s="42" customFormat="1" ht="15.75" customHeight="1">
      <c r="A636" s="169" t="s">
        <v>690</v>
      </c>
      <c r="B636" s="170">
        <v>1200</v>
      </c>
      <c r="C636" s="170">
        <v>2045</v>
      </c>
      <c r="D636" s="170">
        <v>542120</v>
      </c>
      <c r="E636" s="145"/>
      <c r="F636" s="41"/>
      <c r="G636" s="41"/>
      <c r="H636" s="41"/>
    </row>
    <row r="637" spans="1:8" s="42" customFormat="1" ht="15.75" customHeight="1">
      <c r="A637" s="131" t="s">
        <v>691</v>
      </c>
      <c r="B637" s="132">
        <v>0</v>
      </c>
      <c r="C637" s="132">
        <v>30</v>
      </c>
      <c r="D637" s="132">
        <v>82404</v>
      </c>
      <c r="E637" s="168"/>
      <c r="F637" s="41"/>
      <c r="G637" s="41"/>
      <c r="H637" s="41"/>
    </row>
    <row r="638" spans="1:8" ht="15.75" customHeight="1" thickBot="1">
      <c r="A638" s="148" t="s">
        <v>417</v>
      </c>
      <c r="B638" s="149">
        <v>0</v>
      </c>
      <c r="C638" s="149">
        <v>0</v>
      </c>
      <c r="D638" s="149">
        <v>59185</v>
      </c>
      <c r="E638" s="150"/>
      <c r="F638" s="126"/>
      <c r="G638" s="126"/>
      <c r="H638" s="126"/>
    </row>
    <row r="639" spans="1:8" s="42" customFormat="1" ht="15.75" customHeight="1" thickBot="1">
      <c r="A639" s="7" t="s">
        <v>48</v>
      </c>
      <c r="B639" s="17">
        <f>SUM(B640:B644)</f>
        <v>2195</v>
      </c>
      <c r="C639" s="17">
        <f>SUM(C640:C644)</f>
        <v>2390</v>
      </c>
      <c r="D639" s="17">
        <f>SUM(D640:D644)</f>
        <v>2389778.14</v>
      </c>
      <c r="E639" s="18">
        <f>SUM(D639/C639/10)</f>
        <v>99.99071715481172</v>
      </c>
      <c r="F639" s="41"/>
      <c r="G639" s="41"/>
      <c r="H639" s="41"/>
    </row>
    <row r="640" spans="1:8" s="42" customFormat="1" ht="15.75" customHeight="1">
      <c r="A640" s="131" t="s">
        <v>416</v>
      </c>
      <c r="B640" s="132">
        <v>2195</v>
      </c>
      <c r="C640" s="132">
        <v>2390</v>
      </c>
      <c r="D640" s="132">
        <v>2284563.96</v>
      </c>
      <c r="E640" s="168"/>
      <c r="F640" s="41"/>
      <c r="G640" s="41"/>
      <c r="H640" s="41"/>
    </row>
    <row r="641" spans="1:8" s="42" customFormat="1" ht="15.75" customHeight="1">
      <c r="A641" s="63" t="s">
        <v>386</v>
      </c>
      <c r="B641" s="64">
        <v>0</v>
      </c>
      <c r="C641" s="64">
        <v>0</v>
      </c>
      <c r="D641" s="64">
        <v>23525.31</v>
      </c>
      <c r="E641" s="133"/>
      <c r="F641" s="41"/>
      <c r="G641" s="41"/>
      <c r="H641" s="41"/>
    </row>
    <row r="642" spans="1:8" s="42" customFormat="1" ht="15.75" customHeight="1">
      <c r="A642" s="63" t="s">
        <v>387</v>
      </c>
      <c r="B642" s="64">
        <v>0</v>
      </c>
      <c r="C642" s="64">
        <v>0</v>
      </c>
      <c r="D642" s="64">
        <v>27821.39</v>
      </c>
      <c r="E642" s="133"/>
      <c r="F642" s="41"/>
      <c r="G642" s="41"/>
      <c r="H642" s="41"/>
    </row>
    <row r="643" spans="1:8" s="42" customFormat="1" ht="15.75" customHeight="1">
      <c r="A643" s="63" t="s">
        <v>388</v>
      </c>
      <c r="B643" s="64">
        <v>0</v>
      </c>
      <c r="C643" s="64">
        <v>0</v>
      </c>
      <c r="D643" s="64">
        <v>36804.43</v>
      </c>
      <c r="E643" s="133"/>
      <c r="F643" s="41"/>
      <c r="G643" s="41"/>
      <c r="H643" s="41"/>
    </row>
    <row r="644" spans="1:8" ht="15.75" customHeight="1" thickBot="1">
      <c r="A644" s="38" t="s">
        <v>415</v>
      </c>
      <c r="B644" s="39">
        <v>0</v>
      </c>
      <c r="C644" s="39">
        <v>0</v>
      </c>
      <c r="D644" s="39">
        <v>17063.05</v>
      </c>
      <c r="E644" s="40"/>
      <c r="F644" s="126"/>
      <c r="G644" s="126"/>
      <c r="H644" s="126"/>
    </row>
    <row r="645" spans="1:8" s="42" customFormat="1" ht="15.75" customHeight="1" thickBot="1">
      <c r="A645" s="7" t="s">
        <v>78</v>
      </c>
      <c r="B645" s="17">
        <f>SUM(B646:B648)</f>
        <v>160</v>
      </c>
      <c r="C645" s="17">
        <f>SUM(C646:C648)</f>
        <v>220</v>
      </c>
      <c r="D645" s="17">
        <f>SUM(D646:D648)</f>
        <v>197921</v>
      </c>
      <c r="E645" s="18">
        <f>SUM(D645/C645/10)</f>
        <v>89.96409090909091</v>
      </c>
      <c r="F645" s="41"/>
      <c r="G645" s="41"/>
      <c r="H645" s="41"/>
    </row>
    <row r="646" spans="1:8" s="42" customFormat="1" ht="15.75" customHeight="1">
      <c r="A646" s="131" t="s">
        <v>418</v>
      </c>
      <c r="B646" s="132">
        <v>30</v>
      </c>
      <c r="C646" s="132">
        <v>30</v>
      </c>
      <c r="D646" s="132">
        <v>30000</v>
      </c>
      <c r="E646" s="168"/>
      <c r="F646" s="41"/>
      <c r="G646" s="41"/>
      <c r="H646" s="41"/>
    </row>
    <row r="647" spans="1:8" s="42" customFormat="1" ht="15.75" customHeight="1">
      <c r="A647" s="63" t="s">
        <v>419</v>
      </c>
      <c r="B647" s="64">
        <v>30</v>
      </c>
      <c r="C647" s="64">
        <v>30</v>
      </c>
      <c r="D647" s="64">
        <v>7921</v>
      </c>
      <c r="E647" s="133"/>
      <c r="F647" s="41"/>
      <c r="G647" s="41"/>
      <c r="H647" s="41"/>
    </row>
    <row r="648" spans="1:8" s="5" customFormat="1" ht="15.75" customHeight="1" thickBot="1">
      <c r="A648" s="38" t="s">
        <v>420</v>
      </c>
      <c r="B648" s="39">
        <v>100</v>
      </c>
      <c r="C648" s="39">
        <v>160</v>
      </c>
      <c r="D648" s="39">
        <v>160000</v>
      </c>
      <c r="E648" s="40"/>
      <c r="F648" s="126"/>
      <c r="G648" s="126"/>
      <c r="H648" s="126"/>
    </row>
    <row r="649" spans="1:8" s="5" customFormat="1" ht="15.75" customHeight="1" thickBot="1">
      <c r="A649" s="7" t="s">
        <v>79</v>
      </c>
      <c r="B649" s="17">
        <v>20</v>
      </c>
      <c r="C649" s="17">
        <f>SUM(B649:B649)</f>
        <v>20</v>
      </c>
      <c r="D649" s="17">
        <v>0</v>
      </c>
      <c r="E649" s="18">
        <f>SUM(D649/C649/10)</f>
        <v>0</v>
      </c>
      <c r="F649" s="126"/>
      <c r="G649" s="126"/>
      <c r="H649" s="126"/>
    </row>
    <row r="650" spans="1:8" s="5" customFormat="1" ht="15.75" customHeight="1" thickBot="1">
      <c r="A650" s="7" t="s">
        <v>421</v>
      </c>
      <c r="B650" s="17">
        <v>10</v>
      </c>
      <c r="C650" s="17">
        <f>SUM(B650:B650)</f>
        <v>10</v>
      </c>
      <c r="D650" s="17">
        <v>9000</v>
      </c>
      <c r="E650" s="18">
        <f>SUM(D650/C650/10)</f>
        <v>90</v>
      </c>
      <c r="F650" s="126"/>
      <c r="G650" s="126"/>
      <c r="H650" s="126"/>
    </row>
    <row r="651" spans="1:8" s="42" customFormat="1" ht="15.75" customHeight="1" thickBot="1">
      <c r="A651" s="7" t="s">
        <v>80</v>
      </c>
      <c r="B651" s="17">
        <f>SUM(B652:B662)</f>
        <v>5334</v>
      </c>
      <c r="C651" s="17">
        <f>SUM(C652:C662)</f>
        <v>6464.4</v>
      </c>
      <c r="D651" s="17">
        <f>SUM(D652:D662)</f>
        <v>6235395.4</v>
      </c>
      <c r="E651" s="18">
        <f>SUM(D651/C651/10)</f>
        <v>96.45745003403256</v>
      </c>
      <c r="F651" s="41"/>
      <c r="G651" s="41"/>
      <c r="H651" s="41"/>
    </row>
    <row r="652" spans="1:8" s="42" customFormat="1" ht="15.75" customHeight="1">
      <c r="A652" s="169" t="s">
        <v>692</v>
      </c>
      <c r="B652" s="170">
        <v>0</v>
      </c>
      <c r="C652" s="170">
        <v>17.7</v>
      </c>
      <c r="D652" s="170">
        <v>19495</v>
      </c>
      <c r="E652" s="145"/>
      <c r="F652" s="41"/>
      <c r="G652" s="41"/>
      <c r="H652" s="41"/>
    </row>
    <row r="653" spans="1:8" s="42" customFormat="1" ht="15.75" customHeight="1">
      <c r="A653" s="131" t="s">
        <v>320</v>
      </c>
      <c r="B653" s="132">
        <v>4284</v>
      </c>
      <c r="C653" s="132">
        <v>4864</v>
      </c>
      <c r="D653" s="132">
        <v>4781004.2</v>
      </c>
      <c r="E653" s="168"/>
      <c r="F653" s="41"/>
      <c r="G653" s="41"/>
      <c r="H653" s="41"/>
    </row>
    <row r="654" spans="1:8" s="42" customFormat="1" ht="15.75" customHeight="1">
      <c r="A654" s="63" t="s">
        <v>386</v>
      </c>
      <c r="B654" s="64">
        <v>0</v>
      </c>
      <c r="C654" s="64">
        <v>0</v>
      </c>
      <c r="D654" s="64">
        <v>2563</v>
      </c>
      <c r="E654" s="133"/>
      <c r="F654" s="41"/>
      <c r="G654" s="41"/>
      <c r="H654" s="41"/>
    </row>
    <row r="655" spans="1:8" s="42" customFormat="1" ht="15.75" customHeight="1">
      <c r="A655" s="63" t="s">
        <v>387</v>
      </c>
      <c r="B655" s="64">
        <v>0</v>
      </c>
      <c r="C655" s="64">
        <v>0</v>
      </c>
      <c r="D655" s="64">
        <v>22896</v>
      </c>
      <c r="E655" s="133"/>
      <c r="F655" s="41"/>
      <c r="G655" s="41"/>
      <c r="H655" s="41"/>
    </row>
    <row r="656" spans="1:8" s="42" customFormat="1" ht="15.75" customHeight="1">
      <c r="A656" s="63" t="s">
        <v>388</v>
      </c>
      <c r="B656" s="64">
        <v>0</v>
      </c>
      <c r="C656" s="64">
        <v>0</v>
      </c>
      <c r="D656" s="64">
        <v>38310</v>
      </c>
      <c r="E656" s="133"/>
      <c r="F656" s="41"/>
      <c r="G656" s="41"/>
      <c r="H656" s="41"/>
    </row>
    <row r="657" spans="1:8" s="42" customFormat="1" ht="15.75" customHeight="1">
      <c r="A657" s="63" t="s">
        <v>415</v>
      </c>
      <c r="B657" s="64">
        <v>0</v>
      </c>
      <c r="C657" s="64">
        <v>0</v>
      </c>
      <c r="D657" s="64">
        <v>19080</v>
      </c>
      <c r="E657" s="133"/>
      <c r="F657" s="41"/>
      <c r="G657" s="41"/>
      <c r="H657" s="41"/>
    </row>
    <row r="658" spans="1:8" s="42" customFormat="1" ht="15.75" customHeight="1">
      <c r="A658" s="63" t="s">
        <v>422</v>
      </c>
      <c r="B658" s="64">
        <v>350</v>
      </c>
      <c r="C658" s="64">
        <v>542.8</v>
      </c>
      <c r="D658" s="64">
        <v>439863</v>
      </c>
      <c r="E658" s="133"/>
      <c r="F658" s="41"/>
      <c r="G658" s="41"/>
      <c r="H658" s="41"/>
    </row>
    <row r="659" spans="1:8" s="42" customFormat="1" ht="15.75" customHeight="1">
      <c r="A659" s="63" t="s">
        <v>423</v>
      </c>
      <c r="B659" s="64">
        <v>200</v>
      </c>
      <c r="C659" s="64">
        <v>128</v>
      </c>
      <c r="D659" s="64">
        <v>31360</v>
      </c>
      <c r="E659" s="133"/>
      <c r="F659" s="41"/>
      <c r="G659" s="41"/>
      <c r="H659" s="41"/>
    </row>
    <row r="660" spans="1:8" s="42" customFormat="1" ht="15.75" customHeight="1">
      <c r="A660" s="63" t="s">
        <v>424</v>
      </c>
      <c r="B660" s="64">
        <v>250</v>
      </c>
      <c r="C660" s="64">
        <v>227</v>
      </c>
      <c r="D660" s="64">
        <v>228795</v>
      </c>
      <c r="E660" s="133"/>
      <c r="F660" s="41"/>
      <c r="G660" s="41"/>
      <c r="H660" s="41"/>
    </row>
    <row r="661" spans="1:8" s="42" customFormat="1" ht="15.75" customHeight="1">
      <c r="A661" s="63" t="s">
        <v>425</v>
      </c>
      <c r="B661" s="64">
        <v>50</v>
      </c>
      <c r="C661" s="64">
        <v>139</v>
      </c>
      <c r="D661" s="64">
        <v>124509.2</v>
      </c>
      <c r="E661" s="133"/>
      <c r="F661" s="41"/>
      <c r="G661" s="41"/>
      <c r="H661" s="41"/>
    </row>
    <row r="662" spans="1:8" s="31" customFormat="1" ht="15.75" customHeight="1" thickBot="1">
      <c r="A662" s="38" t="s">
        <v>426</v>
      </c>
      <c r="B662" s="39">
        <v>200</v>
      </c>
      <c r="C662" s="39">
        <v>545.9</v>
      </c>
      <c r="D662" s="39">
        <v>527520</v>
      </c>
      <c r="E662" s="40"/>
      <c r="F662" s="126"/>
      <c r="G662" s="126"/>
      <c r="H662" s="126"/>
    </row>
    <row r="663" spans="1:8" s="42" customFormat="1" ht="15.75" customHeight="1" thickBot="1">
      <c r="A663" s="7" t="s">
        <v>81</v>
      </c>
      <c r="B663" s="17">
        <f>SUM(B664)</f>
        <v>0</v>
      </c>
      <c r="C663" s="17">
        <f>SUM(C664)</f>
        <v>5</v>
      </c>
      <c r="D663" s="17">
        <f>SUM(D664)</f>
        <v>5000</v>
      </c>
      <c r="E663" s="18">
        <f>SUM(D663/C663/10)</f>
        <v>100</v>
      </c>
      <c r="F663" s="41"/>
      <c r="G663" s="41"/>
      <c r="H663" s="41"/>
    </row>
    <row r="664" spans="1:8" s="31" customFormat="1" ht="15.75" customHeight="1" thickBot="1">
      <c r="A664" s="148" t="s">
        <v>427</v>
      </c>
      <c r="B664" s="149">
        <v>0</v>
      </c>
      <c r="C664" s="149">
        <v>5</v>
      </c>
      <c r="D664" s="149">
        <v>5000</v>
      </c>
      <c r="E664" s="150"/>
      <c r="F664" s="126"/>
      <c r="G664" s="126"/>
      <c r="H664" s="126"/>
    </row>
    <row r="665" spans="1:8" s="42" customFormat="1" ht="15.75" customHeight="1" thickBot="1">
      <c r="A665" s="7" t="s">
        <v>104</v>
      </c>
      <c r="B665" s="17">
        <f>SUM(B666:B667)</f>
        <v>20</v>
      </c>
      <c r="C665" s="17">
        <f>SUM(C666:C667)</f>
        <v>68</v>
      </c>
      <c r="D665" s="17">
        <f>SUM(D666:D667)</f>
        <v>68000</v>
      </c>
      <c r="E665" s="18">
        <f>SUM(D665/C665/10)</f>
        <v>100</v>
      </c>
      <c r="F665" s="41"/>
      <c r="G665" s="41"/>
      <c r="H665" s="41"/>
    </row>
    <row r="666" spans="1:8" s="42" customFormat="1" ht="15.75" customHeight="1">
      <c r="A666" s="131" t="s">
        <v>428</v>
      </c>
      <c r="B666" s="132">
        <v>20</v>
      </c>
      <c r="C666" s="132">
        <v>20</v>
      </c>
      <c r="D666" s="132">
        <v>20000</v>
      </c>
      <c r="E666" s="168"/>
      <c r="F666" s="41"/>
      <c r="G666" s="41"/>
      <c r="H666" s="41"/>
    </row>
    <row r="667" spans="1:8" s="5" customFormat="1" ht="15.75" customHeight="1" thickBot="1">
      <c r="A667" s="38" t="s">
        <v>429</v>
      </c>
      <c r="B667" s="39">
        <v>0</v>
      </c>
      <c r="C667" s="39">
        <v>48</v>
      </c>
      <c r="D667" s="39">
        <v>48000</v>
      </c>
      <c r="E667" s="40"/>
      <c r="F667" s="126"/>
      <c r="G667" s="126"/>
      <c r="H667" s="126"/>
    </row>
    <row r="668" spans="1:8" s="5" customFormat="1" ht="15.75" customHeight="1" thickBot="1">
      <c r="A668" s="7" t="s">
        <v>82</v>
      </c>
      <c r="B668" s="17">
        <v>10</v>
      </c>
      <c r="C668" s="17">
        <f>SUM(B668:B668)</f>
        <v>10</v>
      </c>
      <c r="D668" s="17">
        <v>10000</v>
      </c>
      <c r="E668" s="18">
        <f>SUM(D668/C668/10)</f>
        <v>100</v>
      </c>
      <c r="F668" s="178"/>
      <c r="G668" s="178"/>
      <c r="H668" s="178"/>
    </row>
    <row r="669" spans="1:8" s="5" customFormat="1" ht="15.75" customHeight="1" thickBot="1">
      <c r="A669" s="7" t="s">
        <v>693</v>
      </c>
      <c r="B669" s="17">
        <v>0</v>
      </c>
      <c r="C669" s="17">
        <v>5</v>
      </c>
      <c r="D669" s="17">
        <v>5000</v>
      </c>
      <c r="E669" s="18">
        <f>SUM(D669/C669/10)</f>
        <v>100</v>
      </c>
      <c r="F669" s="126"/>
      <c r="G669" s="126"/>
      <c r="H669" s="126"/>
    </row>
    <row r="670" spans="1:8" s="5" customFormat="1" ht="15.75" customHeight="1" thickBot="1">
      <c r="A670" s="7" t="s">
        <v>119</v>
      </c>
      <c r="B670" s="17">
        <v>0</v>
      </c>
      <c r="C670" s="17">
        <v>12725</v>
      </c>
      <c r="D670" s="17">
        <v>12059201</v>
      </c>
      <c r="E670" s="18">
        <f>SUM(D670/C670/10)</f>
        <v>94.76778781925344</v>
      </c>
      <c r="F670" s="126"/>
      <c r="G670" s="126"/>
      <c r="H670" s="126"/>
    </row>
    <row r="671" spans="1:8" s="5" customFormat="1" ht="15.75" customHeight="1" thickBot="1">
      <c r="A671" s="7" t="s">
        <v>120</v>
      </c>
      <c r="B671" s="17">
        <v>0</v>
      </c>
      <c r="C671" s="17">
        <v>94475</v>
      </c>
      <c r="D671" s="17">
        <v>93881000</v>
      </c>
      <c r="E671" s="18">
        <f>SUM(D671/C671/10)</f>
        <v>99.37126223868748</v>
      </c>
      <c r="F671" s="126"/>
      <c r="G671" s="126"/>
      <c r="H671" s="126"/>
    </row>
    <row r="672" spans="1:8" s="42" customFormat="1" ht="15.75" customHeight="1" thickBot="1">
      <c r="A672" s="7" t="s">
        <v>126</v>
      </c>
      <c r="B672" s="17">
        <f>SUM(B673:B675)</f>
        <v>361</v>
      </c>
      <c r="C672" s="17">
        <f>SUM(C673:C675)</f>
        <v>362</v>
      </c>
      <c r="D672" s="17">
        <f>SUM(D673:D675)</f>
        <v>359198</v>
      </c>
      <c r="E672" s="18">
        <f>SUM(D672/C672/10)</f>
        <v>99.22596685082873</v>
      </c>
      <c r="F672" s="41"/>
      <c r="G672" s="41"/>
      <c r="H672" s="41"/>
    </row>
    <row r="673" spans="1:8" s="42" customFormat="1" ht="15.75" customHeight="1">
      <c r="A673" s="131" t="s">
        <v>430</v>
      </c>
      <c r="B673" s="132">
        <v>15</v>
      </c>
      <c r="C673" s="132">
        <v>16</v>
      </c>
      <c r="D673" s="132">
        <v>13198</v>
      </c>
      <c r="E673" s="168"/>
      <c r="F673" s="41"/>
      <c r="G673" s="41"/>
      <c r="H673" s="41"/>
    </row>
    <row r="674" spans="1:8" s="42" customFormat="1" ht="15.75" customHeight="1">
      <c r="A674" s="63" t="s">
        <v>431</v>
      </c>
      <c r="B674" s="64">
        <v>96</v>
      </c>
      <c r="C674" s="64">
        <v>96</v>
      </c>
      <c r="D674" s="64">
        <v>96000</v>
      </c>
      <c r="E674" s="133"/>
      <c r="F674" s="41"/>
      <c r="G674" s="41"/>
      <c r="H674" s="41"/>
    </row>
    <row r="675" spans="1:8" s="5" customFormat="1" ht="15.75" customHeight="1" thickBot="1">
      <c r="A675" s="38" t="s">
        <v>432</v>
      </c>
      <c r="B675" s="39">
        <v>250</v>
      </c>
      <c r="C675" s="39">
        <v>250</v>
      </c>
      <c r="D675" s="39">
        <v>250000</v>
      </c>
      <c r="E675" s="40"/>
      <c r="F675" s="126"/>
      <c r="G675" s="126"/>
      <c r="H675" s="126"/>
    </row>
    <row r="676" spans="1:8" s="5" customFormat="1" ht="15.75" customHeight="1" thickBot="1">
      <c r="A676" s="7" t="s">
        <v>127</v>
      </c>
      <c r="B676" s="17">
        <v>30</v>
      </c>
      <c r="C676" s="17">
        <f>SUM(B676:B676)</f>
        <v>30</v>
      </c>
      <c r="D676" s="17">
        <v>30000</v>
      </c>
      <c r="E676" s="18">
        <f>SUM(D676/C676/10)</f>
        <v>100</v>
      </c>
      <c r="F676" s="126"/>
      <c r="G676" s="126"/>
      <c r="H676" s="126"/>
    </row>
    <row r="677" spans="1:8" s="5" customFormat="1" ht="15.75" customHeight="1" thickBot="1">
      <c r="A677" s="7" t="s">
        <v>754</v>
      </c>
      <c r="B677" s="17">
        <v>40</v>
      </c>
      <c r="C677" s="17">
        <v>35</v>
      </c>
      <c r="D677" s="17">
        <v>0</v>
      </c>
      <c r="E677" s="18">
        <f>SUM(D677/C677/10)</f>
        <v>0</v>
      </c>
      <c r="F677" s="126"/>
      <c r="G677" s="126"/>
      <c r="H677" s="126"/>
    </row>
    <row r="678" spans="1:8" s="42" customFormat="1" ht="15.75" customHeight="1" thickBot="1">
      <c r="A678" s="7" t="s">
        <v>433</v>
      </c>
      <c r="B678" s="17">
        <f>SUM(B679:B680)</f>
        <v>3610</v>
      </c>
      <c r="C678" s="17">
        <f>SUM(C679:C680)</f>
        <v>3210</v>
      </c>
      <c r="D678" s="17">
        <f>SUM(D679:D680)</f>
        <v>3210000</v>
      </c>
      <c r="E678" s="18">
        <f>SUM(D678/C678/10)</f>
        <v>100</v>
      </c>
      <c r="F678" s="41"/>
      <c r="G678" s="41"/>
      <c r="H678" s="41"/>
    </row>
    <row r="679" spans="1:8" s="42" customFormat="1" ht="15.75" customHeight="1">
      <c r="A679" s="131" t="s">
        <v>434</v>
      </c>
      <c r="B679" s="132">
        <v>410</v>
      </c>
      <c r="C679" s="132">
        <v>410</v>
      </c>
      <c r="D679" s="132">
        <v>410000</v>
      </c>
      <c r="E679" s="168"/>
      <c r="F679" s="41"/>
      <c r="G679" s="41"/>
      <c r="H679" s="41"/>
    </row>
    <row r="680" spans="1:8" s="5" customFormat="1" ht="15.75" customHeight="1" thickBot="1">
      <c r="A680" s="38" t="s">
        <v>435</v>
      </c>
      <c r="B680" s="39">
        <v>3200</v>
      </c>
      <c r="C680" s="39">
        <v>2800</v>
      </c>
      <c r="D680" s="39">
        <v>2800000</v>
      </c>
      <c r="E680" s="40"/>
      <c r="F680" s="126"/>
      <c r="G680" s="126"/>
      <c r="H680" s="126"/>
    </row>
    <row r="681" spans="1:8" s="5" customFormat="1" ht="15.75" customHeight="1" thickBot="1">
      <c r="A681" s="7" t="s">
        <v>755</v>
      </c>
      <c r="B681" s="17">
        <v>730</v>
      </c>
      <c r="C681" s="17">
        <f>SUM(B681:B681)</f>
        <v>730</v>
      </c>
      <c r="D681" s="17">
        <v>730000</v>
      </c>
      <c r="E681" s="18">
        <f>SUM(D681/C681/10)</f>
        <v>100</v>
      </c>
      <c r="F681" s="126"/>
      <c r="G681" s="126"/>
      <c r="H681" s="126"/>
    </row>
    <row r="682" spans="1:5" s="5" customFormat="1" ht="15.75" customHeight="1" thickBot="1">
      <c r="A682" s="7" t="s">
        <v>694</v>
      </c>
      <c r="B682" s="17">
        <v>0</v>
      </c>
      <c r="C682" s="17">
        <v>5</v>
      </c>
      <c r="D682" s="17">
        <v>5000</v>
      </c>
      <c r="E682" s="18">
        <f>SUM(D682/C682/10)</f>
        <v>100</v>
      </c>
    </row>
    <row r="683" spans="1:8" s="5" customFormat="1" ht="15.75" customHeight="1" thickBot="1">
      <c r="A683" s="7" t="s">
        <v>695</v>
      </c>
      <c r="B683" s="17">
        <v>0</v>
      </c>
      <c r="C683" s="17">
        <v>83</v>
      </c>
      <c r="D683" s="17">
        <v>82680</v>
      </c>
      <c r="E683" s="18">
        <f>SUM(D683/C683/10)</f>
        <v>99.6144578313253</v>
      </c>
      <c r="F683" s="126"/>
      <c r="G683" s="126"/>
      <c r="H683" s="126"/>
    </row>
    <row r="684" spans="1:8" s="42" customFormat="1" ht="15.75" customHeight="1" thickBot="1">
      <c r="A684" s="7" t="s">
        <v>116</v>
      </c>
      <c r="B684" s="17">
        <f>SUM(B685:B686)</f>
        <v>45</v>
      </c>
      <c r="C684" s="17">
        <f>SUM(C685:C686)</f>
        <v>44</v>
      </c>
      <c r="D684" s="17">
        <f>SUM(D685:D686)</f>
        <v>31523</v>
      </c>
      <c r="E684" s="18">
        <f>SUM(D684/C684/10)</f>
        <v>71.64318181818182</v>
      </c>
      <c r="F684" s="126"/>
      <c r="G684" s="126"/>
      <c r="H684" s="126"/>
    </row>
    <row r="685" spans="1:8" s="42" customFormat="1" ht="15.75" customHeight="1">
      <c r="A685" s="131" t="s">
        <v>436</v>
      </c>
      <c r="B685" s="132">
        <v>45</v>
      </c>
      <c r="C685" s="132">
        <v>14</v>
      </c>
      <c r="D685" s="132">
        <v>3276</v>
      </c>
      <c r="E685" s="168"/>
      <c r="F685" s="41"/>
      <c r="G685" s="41"/>
      <c r="H685" s="41"/>
    </row>
    <row r="686" spans="1:8" s="5" customFormat="1" ht="15.75" customHeight="1" thickBot="1">
      <c r="A686" s="38" t="s">
        <v>437</v>
      </c>
      <c r="B686" s="39">
        <v>0</v>
      </c>
      <c r="C686" s="39">
        <v>30</v>
      </c>
      <c r="D686" s="39">
        <v>28247</v>
      </c>
      <c r="E686" s="40"/>
      <c r="F686" s="126"/>
      <c r="G686" s="126"/>
      <c r="H686" s="126"/>
    </row>
    <row r="687" spans="1:5" s="5" customFormat="1" ht="15.75" customHeight="1" thickBot="1">
      <c r="A687" s="7" t="s">
        <v>83</v>
      </c>
      <c r="B687" s="17">
        <v>115</v>
      </c>
      <c r="C687" s="17">
        <f>SUM(B687:B687)</f>
        <v>115</v>
      </c>
      <c r="D687" s="17">
        <v>62901</v>
      </c>
      <c r="E687" s="18">
        <f>SUM(D687/C687/10)</f>
        <v>54.69652173913043</v>
      </c>
    </row>
    <row r="688" spans="1:8" s="5" customFormat="1" ht="15.75" customHeight="1" thickBot="1">
      <c r="A688" s="7" t="s">
        <v>696</v>
      </c>
      <c r="B688" s="17">
        <v>0</v>
      </c>
      <c r="C688" s="17">
        <v>200</v>
      </c>
      <c r="D688" s="17">
        <v>200000</v>
      </c>
      <c r="E688" s="18">
        <f>SUM(D688/C688/10)</f>
        <v>100</v>
      </c>
      <c r="F688" s="126"/>
      <c r="G688" s="126"/>
      <c r="H688" s="126"/>
    </row>
    <row r="689" spans="1:8" s="42" customFormat="1" ht="15.75" customHeight="1" thickBot="1">
      <c r="A689" s="7" t="s">
        <v>84</v>
      </c>
      <c r="B689" s="17">
        <f>SUM(B690:B691)</f>
        <v>2714</v>
      </c>
      <c r="C689" s="17">
        <f>SUM(C690:C691)</f>
        <v>2714</v>
      </c>
      <c r="D689" s="17">
        <f>SUM(D690:D691)</f>
        <v>2573816.59</v>
      </c>
      <c r="E689" s="18">
        <f>SUM(D689/C689/10)</f>
        <v>94.83480434782608</v>
      </c>
      <c r="F689" s="126"/>
      <c r="G689" s="126"/>
      <c r="H689" s="126"/>
    </row>
    <row r="690" spans="1:8" s="42" customFormat="1" ht="15.75" customHeight="1">
      <c r="A690" s="131" t="s">
        <v>438</v>
      </c>
      <c r="B690" s="132">
        <v>2476</v>
      </c>
      <c r="C690" s="132">
        <v>2476</v>
      </c>
      <c r="D690" s="132">
        <v>2362443</v>
      </c>
      <c r="E690" s="168"/>
      <c r="F690" s="41"/>
      <c r="G690" s="41"/>
      <c r="H690" s="41"/>
    </row>
    <row r="691" spans="1:8" s="5" customFormat="1" ht="15.75" customHeight="1" thickBot="1">
      <c r="A691" s="38" t="s">
        <v>204</v>
      </c>
      <c r="B691" s="39">
        <v>238</v>
      </c>
      <c r="C691" s="39">
        <v>238</v>
      </c>
      <c r="D691" s="39">
        <v>211373.59</v>
      </c>
      <c r="E691" s="40"/>
      <c r="F691" s="126"/>
      <c r="G691" s="126"/>
      <c r="H691" s="126"/>
    </row>
    <row r="692" spans="1:8" s="42" customFormat="1" ht="15.75" customHeight="1" thickBot="1">
      <c r="A692" s="7" t="s">
        <v>134</v>
      </c>
      <c r="B692" s="17">
        <f>SUM(B693:B694)</f>
        <v>159</v>
      </c>
      <c r="C692" s="17">
        <f>SUM(C693:C694)</f>
        <v>1106</v>
      </c>
      <c r="D692" s="17">
        <f>SUM(D693:D694)</f>
        <v>901051</v>
      </c>
      <c r="E692" s="18">
        <f>SUM(D692/C692/10)</f>
        <v>81.46934900542496</v>
      </c>
      <c r="F692" s="41"/>
      <c r="G692" s="41"/>
      <c r="H692" s="41"/>
    </row>
    <row r="693" spans="1:8" s="42" customFormat="1" ht="15.75" customHeight="1">
      <c r="A693" s="131" t="s">
        <v>439</v>
      </c>
      <c r="B693" s="132">
        <v>159</v>
      </c>
      <c r="C693" s="132">
        <v>559</v>
      </c>
      <c r="D693" s="132">
        <v>517061</v>
      </c>
      <c r="E693" s="168"/>
      <c r="F693" s="41"/>
      <c r="G693" s="41"/>
      <c r="H693" s="41"/>
    </row>
    <row r="694" spans="1:8" s="5" customFormat="1" ht="15.75" customHeight="1" thickBot="1">
      <c r="A694" s="38" t="s">
        <v>440</v>
      </c>
      <c r="B694" s="39">
        <v>0</v>
      </c>
      <c r="C694" s="39">
        <v>547</v>
      </c>
      <c r="D694" s="39">
        <v>383990</v>
      </c>
      <c r="E694" s="40"/>
      <c r="F694" s="126"/>
      <c r="G694" s="126"/>
      <c r="H694" s="126"/>
    </row>
    <row r="695" spans="1:5" ht="15.75" customHeight="1" thickBot="1">
      <c r="A695" s="7" t="s">
        <v>85</v>
      </c>
      <c r="B695" s="17">
        <f>SUM(B696:B700)</f>
        <v>1456</v>
      </c>
      <c r="C695" s="17">
        <f>SUM(C696:C700)</f>
        <v>1839.3</v>
      </c>
      <c r="D695" s="17">
        <f>SUM(D696:D700)</f>
        <v>1585307.82</v>
      </c>
      <c r="E695" s="18">
        <f>SUM(D695/C695/10)</f>
        <v>86.19082368292285</v>
      </c>
    </row>
    <row r="696" spans="1:5" ht="15.75" customHeight="1">
      <c r="A696" s="32" t="s">
        <v>441</v>
      </c>
      <c r="B696" s="33">
        <v>1321</v>
      </c>
      <c r="C696" s="33">
        <v>1640</v>
      </c>
      <c r="D696" s="33">
        <v>1401927.82</v>
      </c>
      <c r="E696" s="34"/>
    </row>
    <row r="697" spans="1:5" ht="15.75" customHeight="1">
      <c r="A697" s="35" t="s">
        <v>442</v>
      </c>
      <c r="B697" s="36">
        <v>30</v>
      </c>
      <c r="C697" s="36">
        <v>60</v>
      </c>
      <c r="D697" s="36">
        <v>52622</v>
      </c>
      <c r="E697" s="37"/>
    </row>
    <row r="698" spans="1:5" ht="15.75" customHeight="1">
      <c r="A698" s="35" t="s">
        <v>443</v>
      </c>
      <c r="B698" s="36">
        <v>30</v>
      </c>
      <c r="C698" s="36">
        <v>30</v>
      </c>
      <c r="D698" s="36">
        <v>26121</v>
      </c>
      <c r="E698" s="37"/>
    </row>
    <row r="699" spans="1:5" ht="15.75" customHeight="1">
      <c r="A699" s="35" t="s">
        <v>444</v>
      </c>
      <c r="B699" s="36">
        <v>45</v>
      </c>
      <c r="C699" s="36">
        <v>79.3</v>
      </c>
      <c r="D699" s="36">
        <v>75735</v>
      </c>
      <c r="E699" s="37"/>
    </row>
    <row r="700" spans="1:8" s="5" customFormat="1" ht="15.75" customHeight="1" thickBot="1">
      <c r="A700" s="43" t="s">
        <v>445</v>
      </c>
      <c r="B700" s="44">
        <v>30</v>
      </c>
      <c r="C700" s="44">
        <v>30</v>
      </c>
      <c r="D700" s="44">
        <v>28902</v>
      </c>
      <c r="E700" s="45"/>
      <c r="F700" s="126"/>
      <c r="G700" s="126"/>
      <c r="H700" s="126"/>
    </row>
    <row r="701" spans="1:8" s="42" customFormat="1" ht="15.75" customHeight="1" thickBot="1">
      <c r="A701" s="7" t="s">
        <v>86</v>
      </c>
      <c r="B701" s="17">
        <f>SUM(B702:B707)</f>
        <v>2033</v>
      </c>
      <c r="C701" s="17">
        <f>SUM(C702:C707)</f>
        <v>2463</v>
      </c>
      <c r="D701" s="17">
        <f>SUM(D702:D707)</f>
        <v>2136691</v>
      </c>
      <c r="E701" s="18">
        <f>SUM(D701/C701/10)</f>
        <v>86.75156313438896</v>
      </c>
      <c r="F701" s="41"/>
      <c r="G701" s="41"/>
      <c r="H701" s="41"/>
    </row>
    <row r="702" spans="1:8" s="42" customFormat="1" ht="15.75" customHeight="1">
      <c r="A702" s="131" t="s">
        <v>446</v>
      </c>
      <c r="B702" s="132">
        <v>1830</v>
      </c>
      <c r="C702" s="132">
        <v>2260</v>
      </c>
      <c r="D702" s="132">
        <v>1971691</v>
      </c>
      <c r="E702" s="168"/>
      <c r="F702" s="41"/>
      <c r="G702" s="41"/>
      <c r="H702" s="41"/>
    </row>
    <row r="703" spans="1:8" s="42" customFormat="1" ht="15.75" customHeight="1">
      <c r="A703" s="63" t="s">
        <v>447</v>
      </c>
      <c r="B703" s="64">
        <v>48.2</v>
      </c>
      <c r="C703" s="64">
        <v>48.2</v>
      </c>
      <c r="D703" s="64">
        <v>40800</v>
      </c>
      <c r="E703" s="133"/>
      <c r="F703" s="41"/>
      <c r="G703" s="41"/>
      <c r="H703" s="41"/>
    </row>
    <row r="704" spans="1:8" s="42" customFormat="1" ht="15.75" customHeight="1">
      <c r="A704" s="63" t="s">
        <v>448</v>
      </c>
      <c r="B704" s="64">
        <v>48.3</v>
      </c>
      <c r="C704" s="64">
        <v>48.3</v>
      </c>
      <c r="D704" s="64">
        <v>44300</v>
      </c>
      <c r="E704" s="133"/>
      <c r="F704" s="41"/>
      <c r="G704" s="41"/>
      <c r="H704" s="41"/>
    </row>
    <row r="705" spans="1:8" s="42" customFormat="1" ht="15.75" customHeight="1">
      <c r="A705" s="63" t="s">
        <v>449</v>
      </c>
      <c r="B705" s="64">
        <v>48.3</v>
      </c>
      <c r="C705" s="64">
        <v>48.3</v>
      </c>
      <c r="D705" s="64">
        <v>40400</v>
      </c>
      <c r="E705" s="133"/>
      <c r="F705" s="41"/>
      <c r="G705" s="41"/>
      <c r="H705" s="41"/>
    </row>
    <row r="706" spans="1:8" s="42" customFormat="1" ht="15.75" customHeight="1">
      <c r="A706" s="63" t="s">
        <v>450</v>
      </c>
      <c r="B706" s="64">
        <v>48.2</v>
      </c>
      <c r="C706" s="64">
        <v>48.2</v>
      </c>
      <c r="D706" s="64">
        <v>39500</v>
      </c>
      <c r="E706" s="133"/>
      <c r="F706" s="41"/>
      <c r="G706" s="41"/>
      <c r="H706" s="41"/>
    </row>
    <row r="707" spans="1:8" s="5" customFormat="1" ht="15.75" customHeight="1" thickBot="1">
      <c r="A707" s="38" t="s">
        <v>451</v>
      </c>
      <c r="B707" s="39">
        <v>10</v>
      </c>
      <c r="C707" s="39">
        <v>10</v>
      </c>
      <c r="D707" s="39">
        <v>0</v>
      </c>
      <c r="E707" s="40"/>
      <c r="F707" s="126"/>
      <c r="G707" s="126"/>
      <c r="H707" s="126"/>
    </row>
    <row r="708" spans="1:5" s="5" customFormat="1" ht="15.75" customHeight="1" thickBot="1">
      <c r="A708" s="7" t="s">
        <v>452</v>
      </c>
      <c r="B708" s="17">
        <v>0</v>
      </c>
      <c r="C708" s="17">
        <v>300</v>
      </c>
      <c r="D708" s="17">
        <v>299964</v>
      </c>
      <c r="E708" s="18">
        <f>SUM(D708/C708/10)</f>
        <v>99.988</v>
      </c>
    </row>
    <row r="709" spans="1:8" s="5" customFormat="1" ht="15.75" customHeight="1" thickBot="1">
      <c r="A709" s="7" t="s">
        <v>697</v>
      </c>
      <c r="B709" s="17">
        <v>0</v>
      </c>
      <c r="C709" s="17">
        <v>629</v>
      </c>
      <c r="D709" s="17">
        <v>417892</v>
      </c>
      <c r="E709" s="18">
        <f>SUM(D709/C709/10)</f>
        <v>66.437519872814</v>
      </c>
      <c r="F709" s="126"/>
      <c r="G709" s="126"/>
      <c r="H709" s="126"/>
    </row>
    <row r="710" spans="1:8" s="5" customFormat="1" ht="15.75" customHeight="1" thickBot="1">
      <c r="A710" s="7" t="s">
        <v>698</v>
      </c>
      <c r="B710" s="17">
        <v>0</v>
      </c>
      <c r="C710" s="17">
        <v>44.3</v>
      </c>
      <c r="D710" s="17">
        <v>29146</v>
      </c>
      <c r="E710" s="18">
        <f>SUM(D710/C710/10)</f>
        <v>65.79232505643341</v>
      </c>
      <c r="F710" s="126"/>
      <c r="G710" s="126"/>
      <c r="H710" s="126"/>
    </row>
    <row r="711" spans="1:8" s="42" customFormat="1" ht="15.75" customHeight="1" thickBot="1">
      <c r="A711" s="7" t="s">
        <v>49</v>
      </c>
      <c r="B711" s="17">
        <f>SUM(B712:B714)</f>
        <v>49797.4</v>
      </c>
      <c r="C711" s="17">
        <f>SUM(C712:C714)</f>
        <v>54091.399999999994</v>
      </c>
      <c r="D711" s="17">
        <f>SUM(D712:D714)</f>
        <v>44671052.62</v>
      </c>
      <c r="E711" s="18">
        <f>SUM(D711/C711/10)</f>
        <v>82.58438979209265</v>
      </c>
      <c r="F711" s="126"/>
      <c r="G711" s="126"/>
      <c r="H711" s="126"/>
    </row>
    <row r="712" spans="1:8" s="42" customFormat="1" ht="15.75" customHeight="1">
      <c r="A712" s="131" t="s">
        <v>203</v>
      </c>
      <c r="B712" s="132">
        <v>36407</v>
      </c>
      <c r="C712" s="132">
        <v>37595.1</v>
      </c>
      <c r="D712" s="132">
        <v>33462772</v>
      </c>
      <c r="E712" s="168"/>
      <c r="F712" s="41"/>
      <c r="G712" s="41"/>
      <c r="H712" s="41"/>
    </row>
    <row r="713" spans="1:8" s="42" customFormat="1" ht="15.75" customHeight="1">
      <c r="A713" s="63" t="s">
        <v>453</v>
      </c>
      <c r="B713" s="64">
        <v>10990.4</v>
      </c>
      <c r="C713" s="64">
        <v>14068.3</v>
      </c>
      <c r="D713" s="64">
        <v>10715464.02</v>
      </c>
      <c r="E713" s="133"/>
      <c r="F713" s="41"/>
      <c r="G713" s="41"/>
      <c r="H713" s="41"/>
    </row>
    <row r="714" spans="1:8" s="5" customFormat="1" ht="15.75" customHeight="1" thickBot="1">
      <c r="A714" s="38" t="s">
        <v>454</v>
      </c>
      <c r="B714" s="39">
        <v>2400</v>
      </c>
      <c r="C714" s="39">
        <v>2428</v>
      </c>
      <c r="D714" s="39">
        <v>492816.6</v>
      </c>
      <c r="E714" s="40"/>
      <c r="F714" s="126"/>
      <c r="G714" s="126"/>
      <c r="H714" s="126"/>
    </row>
    <row r="715" spans="1:8" s="5" customFormat="1" ht="15.75" customHeight="1" thickBot="1">
      <c r="A715" s="7" t="s">
        <v>756</v>
      </c>
      <c r="B715" s="17">
        <v>150</v>
      </c>
      <c r="C715" s="17">
        <v>180</v>
      </c>
      <c r="D715" s="17">
        <v>165434.29</v>
      </c>
      <c r="E715" s="18">
        <f>SUM(D715/C715/10)</f>
        <v>91.90793888888889</v>
      </c>
      <c r="F715" s="126"/>
      <c r="G715" s="126"/>
      <c r="H715" s="126"/>
    </row>
    <row r="716" spans="1:8" s="5" customFormat="1" ht="15.75" customHeight="1" thickBot="1">
      <c r="A716" s="7" t="s">
        <v>87</v>
      </c>
      <c r="B716" s="17">
        <v>1000</v>
      </c>
      <c r="C716" s="17">
        <v>1009.1</v>
      </c>
      <c r="D716" s="17">
        <v>995616.32</v>
      </c>
      <c r="E716" s="18">
        <f>SUM(D716/C716/10)</f>
        <v>98.6637914973739</v>
      </c>
      <c r="F716" s="126"/>
      <c r="G716" s="126"/>
      <c r="H716" s="126"/>
    </row>
    <row r="717" spans="1:8" s="5" customFormat="1" ht="15.75" customHeight="1" thickBot="1">
      <c r="A717" s="7" t="s">
        <v>88</v>
      </c>
      <c r="B717" s="17">
        <v>0</v>
      </c>
      <c r="C717" s="17">
        <f>SUM(B717:B717)</f>
        <v>0</v>
      </c>
      <c r="D717" s="17">
        <v>454836706.18</v>
      </c>
      <c r="E717" s="18" t="s">
        <v>100</v>
      </c>
      <c r="F717" s="126"/>
      <c r="G717" s="126"/>
      <c r="H717" s="126"/>
    </row>
    <row r="718" spans="1:8" s="42" customFormat="1" ht="15.75" customHeight="1" thickBot="1">
      <c r="A718" s="7" t="s">
        <v>89</v>
      </c>
      <c r="B718" s="17">
        <f>SUM(B719:B720)</f>
        <v>200</v>
      </c>
      <c r="C718" s="17">
        <f>SUM(C719:C720)</f>
        <v>5629</v>
      </c>
      <c r="D718" s="17">
        <f>SUM(D719:D720)</f>
        <v>5538338.3100000005</v>
      </c>
      <c r="E718" s="18">
        <f>SUM(D718/C718/10)</f>
        <v>98.3893819506129</v>
      </c>
      <c r="F718" s="41"/>
      <c r="G718" s="41"/>
      <c r="H718" s="41"/>
    </row>
    <row r="719" spans="1:8" s="42" customFormat="1" ht="15.75" customHeight="1">
      <c r="A719" s="131" t="s">
        <v>455</v>
      </c>
      <c r="B719" s="132">
        <v>150</v>
      </c>
      <c r="C719" s="132">
        <v>5579</v>
      </c>
      <c r="D719" s="132">
        <v>5538154.07</v>
      </c>
      <c r="E719" s="168"/>
      <c r="F719" s="41"/>
      <c r="G719" s="41"/>
      <c r="H719" s="41"/>
    </row>
    <row r="720" spans="1:8" s="5" customFormat="1" ht="15.75" customHeight="1" thickBot="1">
      <c r="A720" s="38" t="s">
        <v>699</v>
      </c>
      <c r="B720" s="39">
        <v>50</v>
      </c>
      <c r="C720" s="39">
        <v>50</v>
      </c>
      <c r="D720" s="39">
        <v>184.24</v>
      </c>
      <c r="E720" s="40"/>
      <c r="F720" s="126"/>
      <c r="G720" s="126"/>
      <c r="H720" s="126"/>
    </row>
    <row r="721" spans="1:8" s="42" customFormat="1" ht="15.75" customHeight="1" thickBot="1">
      <c r="A721" s="7" t="s">
        <v>90</v>
      </c>
      <c r="B721" s="17">
        <f>SUM(B722:B725)</f>
        <v>0</v>
      </c>
      <c r="C721" s="17">
        <f>SUM(C722:C725)</f>
        <v>1000.7</v>
      </c>
      <c r="D721" s="17">
        <f>SUM(D722:D725)</f>
        <v>1000687.25</v>
      </c>
      <c r="E721" s="18">
        <f>SUM(D721/C721/10)</f>
        <v>99.9987258918757</v>
      </c>
      <c r="F721" s="130"/>
      <c r="G721" s="41"/>
      <c r="H721" s="41"/>
    </row>
    <row r="722" spans="1:8" s="42" customFormat="1" ht="15.75" customHeight="1">
      <c r="A722" s="148" t="s">
        <v>456</v>
      </c>
      <c r="B722" s="149">
        <v>0</v>
      </c>
      <c r="C722" s="149">
        <v>31</v>
      </c>
      <c r="D722" s="149">
        <v>31000</v>
      </c>
      <c r="E722" s="150"/>
      <c r="F722" s="130"/>
      <c r="G722" s="41"/>
      <c r="H722" s="41"/>
    </row>
    <row r="723" spans="1:8" s="42" customFormat="1" ht="15.75" customHeight="1">
      <c r="A723" s="38" t="s">
        <v>457</v>
      </c>
      <c r="B723" s="39">
        <v>0</v>
      </c>
      <c r="C723" s="39">
        <v>942.2</v>
      </c>
      <c r="D723" s="39">
        <v>942213</v>
      </c>
      <c r="E723" s="40"/>
      <c r="F723" s="130"/>
      <c r="G723" s="41"/>
      <c r="H723" s="41"/>
    </row>
    <row r="724" spans="1:8" s="42" customFormat="1" ht="15.75" customHeight="1">
      <c r="A724" s="38" t="s">
        <v>458</v>
      </c>
      <c r="B724" s="39">
        <v>0</v>
      </c>
      <c r="C724" s="39">
        <v>27.5</v>
      </c>
      <c r="D724" s="39">
        <v>27474</v>
      </c>
      <c r="E724" s="40"/>
      <c r="F724" s="130"/>
      <c r="G724" s="41"/>
      <c r="H724" s="41"/>
    </row>
    <row r="725" spans="1:8" s="5" customFormat="1" ht="15.75" customHeight="1" thickBot="1">
      <c r="A725" s="38" t="s">
        <v>468</v>
      </c>
      <c r="B725" s="39">
        <v>0</v>
      </c>
      <c r="C725" s="39">
        <v>0</v>
      </c>
      <c r="D725" s="39">
        <v>0.25</v>
      </c>
      <c r="E725" s="40"/>
      <c r="F725" s="126"/>
      <c r="G725" s="126"/>
      <c r="H725" s="126"/>
    </row>
    <row r="726" spans="1:8" s="42" customFormat="1" ht="15.75" customHeight="1" thickBot="1">
      <c r="A726" s="7" t="s">
        <v>50</v>
      </c>
      <c r="B726" s="17">
        <f>SUM(B727:B735)</f>
        <v>14083.6</v>
      </c>
      <c r="C726" s="17">
        <f>SUM(C727:C735)</f>
        <v>7048.8</v>
      </c>
      <c r="D726" s="17">
        <f>SUM(D727:D735)</f>
        <v>5000</v>
      </c>
      <c r="E726" s="18">
        <f>SUM(D726/C726/10)</f>
        <v>0.07093405969810465</v>
      </c>
      <c r="F726" s="130"/>
      <c r="G726" s="41"/>
      <c r="H726" s="41"/>
    </row>
    <row r="727" spans="1:8" s="42" customFormat="1" ht="15.75" customHeight="1">
      <c r="A727" s="38" t="s">
        <v>459</v>
      </c>
      <c r="B727" s="39">
        <v>0</v>
      </c>
      <c r="C727" s="39">
        <v>5</v>
      </c>
      <c r="D727" s="39">
        <v>5000</v>
      </c>
      <c r="E727" s="40"/>
      <c r="F727" s="130"/>
      <c r="G727" s="41"/>
      <c r="H727" s="41"/>
    </row>
    <row r="728" spans="1:8" s="42" customFormat="1" ht="15.75" customHeight="1">
      <c r="A728" s="38" t="s">
        <v>460</v>
      </c>
      <c r="B728" s="39">
        <v>9983.6</v>
      </c>
      <c r="C728" s="39">
        <v>2492.9</v>
      </c>
      <c r="D728" s="39">
        <v>0</v>
      </c>
      <c r="E728" s="40"/>
      <c r="F728" s="130"/>
      <c r="G728" s="41"/>
      <c r="H728" s="41"/>
    </row>
    <row r="729" spans="1:8" s="42" customFormat="1" ht="15.75" customHeight="1">
      <c r="A729" s="38" t="s">
        <v>461</v>
      </c>
      <c r="B729" s="39">
        <v>780</v>
      </c>
      <c r="C729" s="39">
        <v>926.5</v>
      </c>
      <c r="D729" s="39">
        <v>0</v>
      </c>
      <c r="E729" s="40"/>
      <c r="F729" s="130"/>
      <c r="G729" s="41"/>
      <c r="H729" s="41"/>
    </row>
    <row r="730" spans="1:8" s="42" customFormat="1" ht="15.75" customHeight="1">
      <c r="A730" s="38" t="s">
        <v>462</v>
      </c>
      <c r="B730" s="39">
        <v>960</v>
      </c>
      <c r="C730" s="39">
        <v>35</v>
      </c>
      <c r="D730" s="39">
        <v>0</v>
      </c>
      <c r="E730" s="40"/>
      <c r="F730" s="130"/>
      <c r="G730" s="41"/>
      <c r="H730" s="41"/>
    </row>
    <row r="731" spans="1:8" s="42" customFormat="1" ht="15.75" customHeight="1">
      <c r="A731" s="38" t="s">
        <v>463</v>
      </c>
      <c r="B731" s="39">
        <v>1590</v>
      </c>
      <c r="C731" s="39">
        <v>3580.7</v>
      </c>
      <c r="D731" s="39">
        <v>0</v>
      </c>
      <c r="E731" s="40"/>
      <c r="F731" s="130"/>
      <c r="G731" s="41"/>
      <c r="H731" s="41"/>
    </row>
    <row r="732" spans="1:8" s="42" customFormat="1" ht="15.75" customHeight="1">
      <c r="A732" s="38" t="s">
        <v>464</v>
      </c>
      <c r="B732" s="39">
        <v>470</v>
      </c>
      <c r="C732" s="39">
        <v>0</v>
      </c>
      <c r="D732" s="39">
        <v>0</v>
      </c>
      <c r="E732" s="40"/>
      <c r="F732" s="130"/>
      <c r="G732" s="41"/>
      <c r="H732" s="41"/>
    </row>
    <row r="733" spans="1:8" s="42" customFormat="1" ht="15.75" customHeight="1">
      <c r="A733" s="38" t="s">
        <v>465</v>
      </c>
      <c r="B733" s="39">
        <v>100</v>
      </c>
      <c r="C733" s="39">
        <v>3.7</v>
      </c>
      <c r="D733" s="39">
        <v>0</v>
      </c>
      <c r="E733" s="40"/>
      <c r="F733" s="130"/>
      <c r="G733" s="41"/>
      <c r="H733" s="41"/>
    </row>
    <row r="734" spans="1:8" s="42" customFormat="1" ht="15.75" customHeight="1">
      <c r="A734" s="38" t="s">
        <v>466</v>
      </c>
      <c r="B734" s="39">
        <v>200</v>
      </c>
      <c r="C734" s="39">
        <v>5</v>
      </c>
      <c r="D734" s="39">
        <v>0</v>
      </c>
      <c r="E734" s="40"/>
      <c r="F734" s="130"/>
      <c r="G734" s="41"/>
      <c r="H734" s="41"/>
    </row>
    <row r="735" spans="1:8" s="42" customFormat="1" ht="15.75" customHeight="1">
      <c r="A735" s="38" t="s">
        <v>467</v>
      </c>
      <c r="B735" s="39">
        <v>0</v>
      </c>
      <c r="C735" s="39">
        <v>0</v>
      </c>
      <c r="D735" s="39">
        <v>0</v>
      </c>
      <c r="E735" s="40"/>
      <c r="F735" s="179"/>
      <c r="G735" s="41"/>
      <c r="H735" s="41"/>
    </row>
    <row r="736" spans="1:8" s="31" customFormat="1" ht="15.75" customHeight="1" thickBot="1">
      <c r="A736" s="140"/>
      <c r="B736" s="141"/>
      <c r="C736" s="141"/>
      <c r="D736" s="141"/>
      <c r="E736" s="143"/>
      <c r="F736" s="180"/>
      <c r="G736" s="180"/>
      <c r="H736" s="180"/>
    </row>
    <row r="737" spans="1:8" s="31" customFormat="1" ht="15.75" customHeight="1">
      <c r="A737" s="172" t="s">
        <v>106</v>
      </c>
      <c r="B737" s="173">
        <v>155436.6</v>
      </c>
      <c r="C737" s="173">
        <v>340920.8</v>
      </c>
      <c r="D737" s="173">
        <v>749677598.91</v>
      </c>
      <c r="E737" s="174"/>
      <c r="F737" s="181"/>
      <c r="G737" s="181"/>
      <c r="H737" s="181"/>
    </row>
    <row r="738" spans="1:8" s="115" customFormat="1" ht="15.75" customHeight="1" thickBot="1">
      <c r="A738" s="182" t="s">
        <v>92</v>
      </c>
      <c r="B738" s="183"/>
      <c r="C738" s="183"/>
      <c r="D738" s="183">
        <f>SUM(-D717)</f>
        <v>-454836706.18</v>
      </c>
      <c r="E738" s="184"/>
      <c r="F738" s="185"/>
      <c r="G738" s="185"/>
      <c r="H738" s="185"/>
    </row>
    <row r="739" spans="1:8" s="13" customFormat="1" ht="15.75" customHeight="1" thickBot="1">
      <c r="A739" s="8" t="s">
        <v>107</v>
      </c>
      <c r="B739" s="20"/>
      <c r="C739" s="20"/>
      <c r="D739" s="20">
        <f>SUM(D737:D738)</f>
        <v>294840892.72999996</v>
      </c>
      <c r="E739" s="21">
        <f>SUM(D739/C737/10)</f>
        <v>86.48369144094463</v>
      </c>
      <c r="F739" s="186"/>
      <c r="G739" s="186"/>
      <c r="H739" s="186"/>
    </row>
    <row r="740" spans="1:8" s="5" customFormat="1" ht="15.75" customHeight="1">
      <c r="A740" s="187"/>
      <c r="B740" s="188"/>
      <c r="C740" s="188"/>
      <c r="D740" s="188"/>
      <c r="E740" s="189"/>
      <c r="F740" s="126"/>
      <c r="G740" s="19"/>
      <c r="H740" s="19"/>
    </row>
    <row r="741" spans="1:8" s="5" customFormat="1" ht="15.75" customHeight="1" thickBot="1">
      <c r="A741" s="159"/>
      <c r="B741" s="160"/>
      <c r="C741" s="160"/>
      <c r="D741" s="160"/>
      <c r="E741" s="161"/>
      <c r="F741" s="19"/>
      <c r="G741" s="19"/>
      <c r="H741" s="19"/>
    </row>
    <row r="742" spans="1:8" s="5" customFormat="1" ht="15.75" customHeight="1" thickBot="1">
      <c r="A742" s="16" t="s">
        <v>95</v>
      </c>
      <c r="B742" s="17">
        <f>SUM(B220-B737)</f>
        <v>4875</v>
      </c>
      <c r="C742" s="17">
        <f>SUM(C220-C737)</f>
        <v>-46677.20000000001</v>
      </c>
      <c r="D742" s="17">
        <f>SUM(D222-D739)</f>
        <v>5664999.730000138</v>
      </c>
      <c r="E742" s="18"/>
      <c r="F742" s="19"/>
      <c r="G742" s="19"/>
      <c r="H742" s="19"/>
    </row>
    <row r="743" spans="1:8" s="5" customFormat="1" ht="15.75" customHeight="1" thickBot="1">
      <c r="A743" s="2"/>
      <c r="B743" s="57"/>
      <c r="C743" s="57"/>
      <c r="D743" s="57"/>
      <c r="E743" s="59"/>
      <c r="F743" s="19"/>
      <c r="G743" s="19"/>
      <c r="H743" s="19"/>
    </row>
    <row r="744" spans="1:8" s="5" customFormat="1" ht="15.75" customHeight="1">
      <c r="A744" s="22" t="s">
        <v>20</v>
      </c>
      <c r="B744" s="23" t="s">
        <v>99</v>
      </c>
      <c r="C744" s="23" t="s">
        <v>21</v>
      </c>
      <c r="D744" s="23" t="s">
        <v>5</v>
      </c>
      <c r="E744" s="24" t="s">
        <v>22</v>
      </c>
      <c r="F744" s="19"/>
      <c r="G744" s="19"/>
      <c r="H744" s="19"/>
    </row>
    <row r="745" spans="1:5" ht="15.75" customHeight="1" thickBot="1">
      <c r="A745" s="25" t="s">
        <v>1</v>
      </c>
      <c r="B745" s="26" t="s">
        <v>23</v>
      </c>
      <c r="C745" s="26" t="s">
        <v>23</v>
      </c>
      <c r="D745" s="26" t="s">
        <v>24</v>
      </c>
      <c r="E745" s="27"/>
    </row>
    <row r="746" spans="1:6" ht="15.75" customHeight="1">
      <c r="A746" s="35" t="s">
        <v>93</v>
      </c>
      <c r="B746" s="36">
        <v>0</v>
      </c>
      <c r="C746" s="36">
        <v>51552.2</v>
      </c>
      <c r="D746" s="36">
        <v>-200077.07</v>
      </c>
      <c r="E746" s="37"/>
      <c r="F746" s="6"/>
    </row>
    <row r="747" spans="1:6" ht="15.75" customHeight="1">
      <c r="A747" s="43" t="s">
        <v>700</v>
      </c>
      <c r="B747" s="44">
        <v>0</v>
      </c>
      <c r="C747" s="44">
        <v>0</v>
      </c>
      <c r="D747" s="44">
        <v>25201197.97</v>
      </c>
      <c r="E747" s="45"/>
      <c r="F747" s="6"/>
    </row>
    <row r="748" spans="1:6" ht="15.75" customHeight="1">
      <c r="A748" s="43" t="s">
        <v>701</v>
      </c>
      <c r="B748" s="44">
        <v>0</v>
      </c>
      <c r="C748" s="44">
        <v>0</v>
      </c>
      <c r="D748" s="44">
        <v>-10760676.73</v>
      </c>
      <c r="E748" s="45"/>
      <c r="F748" s="6"/>
    </row>
    <row r="749" spans="1:6" ht="15.75" customHeight="1">
      <c r="A749" s="43" t="s">
        <v>702</v>
      </c>
      <c r="B749" s="44">
        <v>0</v>
      </c>
      <c r="C749" s="44">
        <v>0</v>
      </c>
      <c r="D749" s="44">
        <v>-15000000</v>
      </c>
      <c r="E749" s="45"/>
      <c r="F749" s="6"/>
    </row>
    <row r="750" spans="1:8" s="42" customFormat="1" ht="15.75" customHeight="1" thickBot="1">
      <c r="A750" s="190" t="s">
        <v>94</v>
      </c>
      <c r="B750" s="191">
        <f>SUM(B751:B756)</f>
        <v>-4875</v>
      </c>
      <c r="C750" s="191">
        <f>SUM(C751:C756)</f>
        <v>-4875</v>
      </c>
      <c r="D750" s="191">
        <f>SUM(D751:D756)</f>
        <v>-4905443.9</v>
      </c>
      <c r="E750" s="142"/>
      <c r="F750" s="130"/>
      <c r="G750" s="41"/>
      <c r="H750" s="41"/>
    </row>
    <row r="751" spans="1:8" s="42" customFormat="1" ht="15.75" customHeight="1">
      <c r="A751" s="169" t="s">
        <v>469</v>
      </c>
      <c r="B751" s="170">
        <v>-723</v>
      </c>
      <c r="C751" s="170">
        <v>-723</v>
      </c>
      <c r="D751" s="170">
        <v>-722400</v>
      </c>
      <c r="E751" s="145"/>
      <c r="F751" s="130"/>
      <c r="G751" s="41"/>
      <c r="H751" s="41"/>
    </row>
    <row r="752" spans="1:8" s="42" customFormat="1" ht="15.75" customHeight="1">
      <c r="A752" s="63" t="s">
        <v>470</v>
      </c>
      <c r="B752" s="64">
        <v>-750</v>
      </c>
      <c r="C752" s="64">
        <v>-750</v>
      </c>
      <c r="D752" s="64">
        <v>-781944.9</v>
      </c>
      <c r="E752" s="133"/>
      <c r="F752" s="130"/>
      <c r="G752" s="41"/>
      <c r="H752" s="41"/>
    </row>
    <row r="753" spans="1:8" s="42" customFormat="1" ht="15.75" customHeight="1">
      <c r="A753" s="63" t="s">
        <v>471</v>
      </c>
      <c r="B753" s="64">
        <v>-1200</v>
      </c>
      <c r="C753" s="64">
        <v>-1200</v>
      </c>
      <c r="D753" s="64">
        <v>-1200000</v>
      </c>
      <c r="E753" s="133"/>
      <c r="F753" s="130"/>
      <c r="G753" s="41"/>
      <c r="H753" s="41"/>
    </row>
    <row r="754" spans="1:8" s="42" customFormat="1" ht="15.75" customHeight="1">
      <c r="A754" s="63" t="s">
        <v>472</v>
      </c>
      <c r="B754" s="64">
        <v>-605</v>
      </c>
      <c r="C754" s="64">
        <v>-605</v>
      </c>
      <c r="D754" s="64">
        <v>-604148.6</v>
      </c>
      <c r="E754" s="133"/>
      <c r="F754" s="130"/>
      <c r="G754" s="41"/>
      <c r="H754" s="41"/>
    </row>
    <row r="755" spans="1:8" s="42" customFormat="1" ht="15.75" customHeight="1">
      <c r="A755" s="131" t="s">
        <v>473</v>
      </c>
      <c r="B755" s="132">
        <v>-780</v>
      </c>
      <c r="C755" s="132">
        <v>-780</v>
      </c>
      <c r="D755" s="132">
        <v>-780125.1</v>
      </c>
      <c r="E755" s="168"/>
      <c r="F755" s="130"/>
      <c r="G755" s="41"/>
      <c r="H755" s="41"/>
    </row>
    <row r="756" spans="1:5" ht="15.75" customHeight="1" thickBot="1">
      <c r="A756" s="134" t="s">
        <v>474</v>
      </c>
      <c r="B756" s="135">
        <v>-817</v>
      </c>
      <c r="C756" s="135">
        <v>-817</v>
      </c>
      <c r="D756" s="135">
        <v>-816825.3</v>
      </c>
      <c r="E756" s="146"/>
    </row>
    <row r="757" spans="1:5" ht="15.75" customHeight="1" thickBot="1">
      <c r="A757" s="7" t="s">
        <v>20</v>
      </c>
      <c r="B757" s="9">
        <f>SUM(B746:B750)</f>
        <v>-4875</v>
      </c>
      <c r="C757" s="9">
        <f>SUM(C746:C750)</f>
        <v>46677.2</v>
      </c>
      <c r="D757" s="9">
        <f>SUM(D746:D750)</f>
        <v>-5664999.730000002</v>
      </c>
      <c r="E757" s="10"/>
    </row>
    <row r="759" ht="15.75" customHeight="1" thickBot="1">
      <c r="A759" s="96" t="s">
        <v>703</v>
      </c>
    </row>
    <row r="760" spans="1:4" ht="15.75" customHeight="1" thickBot="1">
      <c r="A760" s="16" t="s">
        <v>704</v>
      </c>
      <c r="B760" s="210"/>
      <c r="C760" s="211"/>
      <c r="D760" s="71" t="s">
        <v>475</v>
      </c>
    </row>
    <row r="761" spans="1:4" ht="15.75" customHeight="1">
      <c r="A761" s="119" t="s">
        <v>476</v>
      </c>
      <c r="B761" s="228">
        <v>44018.13</v>
      </c>
      <c r="C761" s="229"/>
      <c r="D761" s="230"/>
    </row>
    <row r="762" spans="1:4" ht="15.75" customHeight="1">
      <c r="A762" s="194" t="s">
        <v>477</v>
      </c>
      <c r="B762" s="222">
        <v>0</v>
      </c>
      <c r="C762" s="223"/>
      <c r="D762" s="224"/>
    </row>
    <row r="763" spans="1:4" ht="15.75" customHeight="1">
      <c r="A763" s="194" t="s">
        <v>478</v>
      </c>
      <c r="B763" s="222">
        <v>878799</v>
      </c>
      <c r="C763" s="223"/>
      <c r="D763" s="224"/>
    </row>
    <row r="764" spans="1:4" ht="15.75" customHeight="1">
      <c r="A764" s="194" t="s">
        <v>479</v>
      </c>
      <c r="B764" s="222">
        <v>703.62</v>
      </c>
      <c r="C764" s="223"/>
      <c r="D764" s="224"/>
    </row>
    <row r="765" spans="1:4" ht="15.75" customHeight="1">
      <c r="A765" s="194" t="s">
        <v>480</v>
      </c>
      <c r="B765" s="222">
        <v>-904664.32</v>
      </c>
      <c r="C765" s="223"/>
      <c r="D765" s="224"/>
    </row>
    <row r="766" spans="1:4" ht="15.75" customHeight="1" thickBot="1">
      <c r="A766" s="195" t="s">
        <v>481</v>
      </c>
      <c r="B766" s="237">
        <v>-2264.1</v>
      </c>
      <c r="C766" s="238"/>
      <c r="D766" s="239"/>
    </row>
    <row r="767" spans="1:8" s="42" customFormat="1" ht="15.75" customHeight="1" thickBot="1">
      <c r="A767" s="11" t="s">
        <v>705</v>
      </c>
      <c r="B767" s="216">
        <f>SUM(B761:D766)</f>
        <v>16592.330000000053</v>
      </c>
      <c r="C767" s="217"/>
      <c r="D767" s="218"/>
      <c r="E767" s="6"/>
      <c r="F767" s="41"/>
      <c r="G767" s="41"/>
      <c r="H767" s="41"/>
    </row>
    <row r="768" spans="1:8" s="42" customFormat="1" ht="15.75" customHeight="1">
      <c r="A768" s="42" t="s">
        <v>706</v>
      </c>
      <c r="B768" s="130"/>
      <c r="C768" s="130"/>
      <c r="D768" s="130"/>
      <c r="E768" s="130"/>
      <c r="F768" s="41"/>
      <c r="G768" s="41"/>
      <c r="H768" s="41"/>
    </row>
    <row r="769" spans="1:8" s="42" customFormat="1" ht="15.75" customHeight="1" thickBot="1">
      <c r="A769" s="42" t="s">
        <v>485</v>
      </c>
      <c r="B769" s="130"/>
      <c r="C769" s="130"/>
      <c r="D769" s="130"/>
      <c r="E769" s="130"/>
      <c r="F769" s="41"/>
      <c r="G769" s="41"/>
      <c r="H769" s="41"/>
    </row>
    <row r="770" spans="1:8" s="42" customFormat="1" ht="15.75" customHeight="1">
      <c r="A770" s="212" t="s">
        <v>707</v>
      </c>
      <c r="B770" s="243">
        <v>1277</v>
      </c>
      <c r="C770" s="243"/>
      <c r="D770" s="243"/>
      <c r="E770" s="130"/>
      <c r="F770" s="41"/>
      <c r="G770" s="41"/>
      <c r="H770" s="41"/>
    </row>
    <row r="771" spans="1:8" s="42" customFormat="1" ht="15.75" customHeight="1">
      <c r="A771" s="213" t="s">
        <v>708</v>
      </c>
      <c r="B771" s="247">
        <v>15000</v>
      </c>
      <c r="C771" s="248"/>
      <c r="D771" s="249"/>
      <c r="E771" s="130"/>
      <c r="F771" s="41"/>
      <c r="G771" s="41"/>
      <c r="H771" s="41"/>
    </row>
    <row r="772" spans="1:8" s="42" customFormat="1" ht="15.75" customHeight="1">
      <c r="A772" s="214" t="s">
        <v>709</v>
      </c>
      <c r="B772" s="247">
        <v>363270</v>
      </c>
      <c r="C772" s="248"/>
      <c r="D772" s="249"/>
      <c r="E772" s="130"/>
      <c r="F772" s="41"/>
      <c r="G772" s="41"/>
      <c r="H772" s="41"/>
    </row>
    <row r="773" spans="1:8" s="42" customFormat="1" ht="15.75" customHeight="1">
      <c r="A773" s="214" t="s">
        <v>710</v>
      </c>
      <c r="B773" s="247">
        <v>324233</v>
      </c>
      <c r="C773" s="248"/>
      <c r="D773" s="249"/>
      <c r="E773" s="130"/>
      <c r="F773" s="41"/>
      <c r="G773" s="41"/>
      <c r="H773" s="41"/>
    </row>
    <row r="774" spans="1:8" s="42" customFormat="1" ht="15.75" customHeight="1">
      <c r="A774" s="214" t="s">
        <v>711</v>
      </c>
      <c r="B774" s="247">
        <v>753.32</v>
      </c>
      <c r="C774" s="248"/>
      <c r="D774" s="249"/>
      <c r="E774" s="130"/>
      <c r="F774" s="41"/>
      <c r="G774" s="41"/>
      <c r="H774" s="41"/>
    </row>
    <row r="775" spans="1:8" s="42" customFormat="1" ht="15.75" customHeight="1">
      <c r="A775" s="214" t="s">
        <v>712</v>
      </c>
      <c r="B775" s="247">
        <v>26567</v>
      </c>
      <c r="C775" s="248"/>
      <c r="D775" s="249"/>
      <c r="E775" s="130"/>
      <c r="F775" s="41"/>
      <c r="G775" s="41"/>
      <c r="H775" s="41"/>
    </row>
    <row r="776" spans="1:8" s="42" customFormat="1" ht="15.75" customHeight="1">
      <c r="A776" s="214" t="s">
        <v>713</v>
      </c>
      <c r="B776" s="247">
        <v>106564</v>
      </c>
      <c r="C776" s="248"/>
      <c r="D776" s="249"/>
      <c r="E776" s="130"/>
      <c r="F776" s="41"/>
      <c r="G776" s="41"/>
      <c r="H776" s="41"/>
    </row>
    <row r="777" spans="1:8" s="42" customFormat="1" ht="15.75" customHeight="1" thickBot="1">
      <c r="A777" s="215" t="s">
        <v>714</v>
      </c>
      <c r="B777" s="250">
        <v>67000</v>
      </c>
      <c r="C777" s="251"/>
      <c r="D777" s="252"/>
      <c r="E777" s="130"/>
      <c r="F777" s="41"/>
      <c r="G777" s="41"/>
      <c r="H777" s="41"/>
    </row>
    <row r="778" spans="1:5" ht="15.75" customHeight="1" thickBot="1">
      <c r="A778" s="192" t="s">
        <v>482</v>
      </c>
      <c r="B778" s="244">
        <f>SUM(B770:D777)</f>
        <v>904664.32</v>
      </c>
      <c r="C778" s="245"/>
      <c r="D778" s="246"/>
      <c r="E778" s="130"/>
    </row>
    <row r="779" ht="15.75" customHeight="1" thickBot="1"/>
    <row r="780" spans="1:4" ht="15.75" customHeight="1" thickBot="1">
      <c r="A780" s="16" t="s">
        <v>715</v>
      </c>
      <c r="B780" s="216" t="s">
        <v>475</v>
      </c>
      <c r="C780" s="217"/>
      <c r="D780" s="218"/>
    </row>
    <row r="781" spans="1:4" ht="15.75" customHeight="1" thickBot="1">
      <c r="A781" s="193" t="s">
        <v>716</v>
      </c>
      <c r="B781" s="240">
        <v>274.42</v>
      </c>
      <c r="C781" s="241"/>
      <c r="D781" s="242"/>
    </row>
    <row r="782" ht="15.75" customHeight="1" thickBot="1"/>
    <row r="783" spans="1:4" ht="15.75" customHeight="1" thickBot="1">
      <c r="A783" s="16" t="s">
        <v>717</v>
      </c>
      <c r="B783" s="216" t="s">
        <v>475</v>
      </c>
      <c r="C783" s="217"/>
      <c r="D783" s="218"/>
    </row>
    <row r="784" spans="1:4" ht="15.75" customHeight="1">
      <c r="A784" s="119" t="s">
        <v>483</v>
      </c>
      <c r="B784" s="228">
        <v>251292.3</v>
      </c>
      <c r="C784" s="229"/>
      <c r="D784" s="230"/>
    </row>
    <row r="785" spans="1:4" ht="15.75" customHeight="1">
      <c r="A785" s="194" t="s">
        <v>718</v>
      </c>
      <c r="B785" s="222">
        <v>138652.12</v>
      </c>
      <c r="C785" s="223"/>
      <c r="D785" s="224"/>
    </row>
    <row r="786" spans="1:4" ht="15.75" customHeight="1">
      <c r="A786" s="194" t="s">
        <v>719</v>
      </c>
      <c r="B786" s="222">
        <v>52100.5</v>
      </c>
      <c r="C786" s="223"/>
      <c r="D786" s="224"/>
    </row>
    <row r="787" spans="1:4" ht="15.75" customHeight="1">
      <c r="A787" s="194" t="s">
        <v>721</v>
      </c>
      <c r="B787" s="222">
        <v>51646.42</v>
      </c>
      <c r="C787" s="223"/>
      <c r="D787" s="224"/>
    </row>
    <row r="788" spans="1:4" ht="15.75" customHeight="1" thickBot="1">
      <c r="A788" s="195" t="s">
        <v>720</v>
      </c>
      <c r="B788" s="222">
        <v>2020</v>
      </c>
      <c r="C788" s="223"/>
      <c r="D788" s="224"/>
    </row>
    <row r="789" spans="1:7" ht="15.75" customHeight="1" thickBot="1">
      <c r="A789" s="193" t="s">
        <v>722</v>
      </c>
      <c r="B789" s="222">
        <v>20914.87</v>
      </c>
      <c r="C789" s="223"/>
      <c r="D789" s="224"/>
      <c r="G789" s="6"/>
    </row>
    <row r="790" spans="1:4" ht="15.75" customHeight="1" thickBot="1">
      <c r="A790" s="193" t="s">
        <v>723</v>
      </c>
      <c r="B790" s="222">
        <v>-60000</v>
      </c>
      <c r="C790" s="223"/>
      <c r="D790" s="224"/>
    </row>
    <row r="791" spans="1:4" ht="15.75" customHeight="1" thickBot="1">
      <c r="A791" s="193" t="s">
        <v>724</v>
      </c>
      <c r="B791" s="237">
        <v>-126000</v>
      </c>
      <c r="C791" s="238"/>
      <c r="D791" s="239"/>
    </row>
    <row r="792" spans="1:4" ht="15.75" customHeight="1" thickBot="1">
      <c r="A792" s="193" t="s">
        <v>725</v>
      </c>
      <c r="B792" s="231">
        <v>-114500</v>
      </c>
      <c r="C792" s="232"/>
      <c r="D792" s="233"/>
    </row>
    <row r="793" spans="1:4" ht="15.75" customHeight="1" thickBot="1">
      <c r="A793" s="16" t="s">
        <v>726</v>
      </c>
      <c r="B793" s="234">
        <f>SUM(B784:D792)</f>
        <v>216126.20999999996</v>
      </c>
      <c r="C793" s="235"/>
      <c r="D793" s="236"/>
    </row>
    <row r="794" ht="15.75" customHeight="1" thickBot="1">
      <c r="C794" s="196"/>
    </row>
    <row r="795" spans="1:4" ht="15.75" customHeight="1" thickBot="1">
      <c r="A795" s="16" t="s">
        <v>727</v>
      </c>
      <c r="B795" s="216" t="s">
        <v>475</v>
      </c>
      <c r="C795" s="217"/>
      <c r="D795" s="218"/>
    </row>
    <row r="796" spans="1:4" ht="15.75" customHeight="1">
      <c r="A796" s="119" t="s">
        <v>483</v>
      </c>
      <c r="B796" s="219">
        <v>7134395.76</v>
      </c>
      <c r="C796" s="220"/>
      <c r="D796" s="221"/>
    </row>
    <row r="797" spans="1:4" ht="15.75" customHeight="1">
      <c r="A797" s="197" t="s">
        <v>728</v>
      </c>
      <c r="B797" s="222">
        <v>1474520</v>
      </c>
      <c r="C797" s="223"/>
      <c r="D797" s="224"/>
    </row>
    <row r="798" spans="1:4" ht="15.75" customHeight="1">
      <c r="A798" s="197" t="s">
        <v>729</v>
      </c>
      <c r="B798" s="222">
        <v>-7135556.05</v>
      </c>
      <c r="C798" s="223"/>
      <c r="D798" s="224"/>
    </row>
    <row r="799" spans="1:4" ht="15.75" customHeight="1">
      <c r="A799" s="194" t="s">
        <v>484</v>
      </c>
      <c r="B799" s="222">
        <v>2161.6</v>
      </c>
      <c r="C799" s="223"/>
      <c r="D799" s="224"/>
    </row>
    <row r="800" spans="1:4" ht="15.75" customHeight="1" thickBot="1">
      <c r="A800" s="195" t="s">
        <v>481</v>
      </c>
      <c r="B800" s="225">
        <v>-210</v>
      </c>
      <c r="C800" s="226"/>
      <c r="D800" s="227"/>
    </row>
    <row r="801" spans="1:4" ht="15.75" customHeight="1" thickBot="1">
      <c r="A801" s="16" t="s">
        <v>726</v>
      </c>
      <c r="B801" s="216">
        <f>SUM(B796:D800)</f>
        <v>1475311.31</v>
      </c>
      <c r="C801" s="217"/>
      <c r="D801" s="218"/>
    </row>
    <row r="802" ht="15.75" customHeight="1" thickBot="1"/>
    <row r="803" spans="1:4" ht="15.75" customHeight="1" thickBot="1">
      <c r="A803" s="16" t="s">
        <v>730</v>
      </c>
      <c r="B803" s="216" t="s">
        <v>475</v>
      </c>
      <c r="C803" s="217"/>
      <c r="D803" s="218"/>
    </row>
    <row r="804" spans="1:4" ht="15.75" customHeight="1">
      <c r="A804" s="194" t="s">
        <v>483</v>
      </c>
      <c r="B804" s="228">
        <v>2390043.09</v>
      </c>
      <c r="C804" s="229"/>
      <c r="D804" s="230"/>
    </row>
    <row r="805" spans="1:4" ht="15.75" customHeight="1">
      <c r="A805" s="194" t="s">
        <v>477</v>
      </c>
      <c r="B805" s="222">
        <v>1362.58</v>
      </c>
      <c r="C805" s="223"/>
      <c r="D805" s="224"/>
    </row>
    <row r="806" spans="1:4" ht="15.75" customHeight="1">
      <c r="A806" s="194" t="s">
        <v>484</v>
      </c>
      <c r="B806" s="222">
        <v>13082.55</v>
      </c>
      <c r="C806" s="223"/>
      <c r="D806" s="224"/>
    </row>
    <row r="807" spans="1:4" ht="15.75" customHeight="1" thickBot="1">
      <c r="A807" s="198" t="s">
        <v>481</v>
      </c>
      <c r="B807" s="231">
        <v>-2181.5</v>
      </c>
      <c r="C807" s="232"/>
      <c r="D807" s="233"/>
    </row>
    <row r="808" spans="1:4" ht="15.75" customHeight="1" thickBot="1">
      <c r="A808" s="16" t="s">
        <v>731</v>
      </c>
      <c r="B808" s="216">
        <f>SUM(B804:D807)</f>
        <v>2402306.7199999997</v>
      </c>
      <c r="C808" s="217"/>
      <c r="D808" s="218"/>
    </row>
    <row r="809" ht="15.75" customHeight="1" thickBot="1"/>
    <row r="810" spans="1:4" ht="15.75" customHeight="1" thickBot="1">
      <c r="A810" s="16" t="s">
        <v>732</v>
      </c>
      <c r="B810" s="216" t="s">
        <v>475</v>
      </c>
      <c r="C810" s="217"/>
      <c r="D810" s="218"/>
    </row>
    <row r="811" spans="1:4" ht="15.75" customHeight="1">
      <c r="A811" s="197" t="s">
        <v>483</v>
      </c>
      <c r="B811" s="219">
        <v>12684.87</v>
      </c>
      <c r="C811" s="220"/>
      <c r="D811" s="221"/>
    </row>
    <row r="812" spans="1:4" ht="15.75" customHeight="1">
      <c r="A812" s="194" t="s">
        <v>484</v>
      </c>
      <c r="B812" s="222">
        <v>2216.35</v>
      </c>
      <c r="C812" s="223"/>
      <c r="D812" s="224"/>
    </row>
    <row r="813" spans="1:4" ht="15.75" customHeight="1" thickBot="1">
      <c r="A813" s="198" t="s">
        <v>481</v>
      </c>
      <c r="B813" s="225">
        <v>-2218.45</v>
      </c>
      <c r="C813" s="226"/>
      <c r="D813" s="227"/>
    </row>
    <row r="814" spans="1:4" ht="15.75" customHeight="1" thickBot="1">
      <c r="A814" s="16" t="s">
        <v>733</v>
      </c>
      <c r="B814" s="216">
        <f>SUM(B811:D813)</f>
        <v>12682.77</v>
      </c>
      <c r="C814" s="217"/>
      <c r="D814" s="218"/>
    </row>
  </sheetData>
  <sheetProtection/>
  <mergeCells count="47">
    <mergeCell ref="B761:D761"/>
    <mergeCell ref="B762:D762"/>
    <mergeCell ref="B763:D763"/>
    <mergeCell ref="B764:D764"/>
    <mergeCell ref="B765:D765"/>
    <mergeCell ref="B766:D766"/>
    <mergeCell ref="B767:D767"/>
    <mergeCell ref="B770:D770"/>
    <mergeCell ref="B778:D778"/>
    <mergeCell ref="B771:D771"/>
    <mergeCell ref="B772:D772"/>
    <mergeCell ref="B773:D773"/>
    <mergeCell ref="B774:D774"/>
    <mergeCell ref="B775:D775"/>
    <mergeCell ref="B776:D776"/>
    <mergeCell ref="B777:D777"/>
    <mergeCell ref="B780:D780"/>
    <mergeCell ref="B781:D781"/>
    <mergeCell ref="B783:D783"/>
    <mergeCell ref="B784:D784"/>
    <mergeCell ref="B785:D785"/>
    <mergeCell ref="B786:D786"/>
    <mergeCell ref="B787:D787"/>
    <mergeCell ref="B788:D788"/>
    <mergeCell ref="B789:D789"/>
    <mergeCell ref="B790:D790"/>
    <mergeCell ref="B792:D792"/>
    <mergeCell ref="B793:D793"/>
    <mergeCell ref="B791:D791"/>
    <mergeCell ref="B795:D795"/>
    <mergeCell ref="B796:D796"/>
    <mergeCell ref="B797:D797"/>
    <mergeCell ref="B798:D798"/>
    <mergeCell ref="B799:D799"/>
    <mergeCell ref="B800:D800"/>
    <mergeCell ref="B801:D801"/>
    <mergeCell ref="B803:D803"/>
    <mergeCell ref="B804:D804"/>
    <mergeCell ref="B805:D805"/>
    <mergeCell ref="B806:D806"/>
    <mergeCell ref="B807:D807"/>
    <mergeCell ref="B808:D808"/>
    <mergeCell ref="B810:D810"/>
    <mergeCell ref="B811:D811"/>
    <mergeCell ref="B812:D812"/>
    <mergeCell ref="B813:D813"/>
    <mergeCell ref="B814:D814"/>
  </mergeCells>
  <printOptions/>
  <pageMargins left="0.7" right="0.7" top="0.75" bottom="0.75" header="0.3" footer="0.3"/>
  <pageSetup horizontalDpi="600" verticalDpi="600" orientation="portrait" paperSize="9" scale="72" r:id="rId1"/>
  <headerFooter alignWithMargins="0">
    <oddHeader>&amp;R&amp;P</oddHeader>
  </headerFooter>
  <rowBreaks count="12" manualBreakCount="12">
    <brk id="65" max="4" man="1"/>
    <brk id="130" max="4" man="1"/>
    <brk id="195" max="4" man="1"/>
    <brk id="260" max="4" man="1"/>
    <brk id="325" max="4" man="1"/>
    <brk id="390" max="4" man="1"/>
    <brk id="456" max="4" man="1"/>
    <brk id="520" max="4" man="1"/>
    <brk id="586" max="4" man="1"/>
    <brk id="650" max="4" man="1"/>
    <brk id="714" max="4" man="1"/>
    <brk id="75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Květuše Žáková</dc:creator>
  <cp:keywords/>
  <dc:description/>
  <cp:lastModifiedBy>polova</cp:lastModifiedBy>
  <cp:lastPrinted>2011-05-25T09:40:16Z</cp:lastPrinted>
  <dcterms:created xsi:type="dcterms:W3CDTF">2004-04-21T06:41:00Z</dcterms:created>
  <dcterms:modified xsi:type="dcterms:W3CDTF">2011-05-25T11:34:30Z</dcterms:modified>
  <cp:category/>
  <cp:version/>
  <cp:contentType/>
  <cp:contentStatus/>
</cp:coreProperties>
</file>