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ebytek 2021" sheetId="1" r:id="rId1"/>
    <sheet name="Investice a opravy v ZR 2022" sheetId="2" r:id="rId2"/>
  </sheets>
  <definedNames>
    <definedName name="_xlnm.Print_Area" localSheetId="0">'Přebytek 2021'!$A$1:$E$197</definedName>
  </definedNames>
  <calcPr fullCalcOnLoad="1"/>
</workbook>
</file>

<file path=xl/sharedStrings.xml><?xml version="1.0" encoding="utf-8"?>
<sst xmlns="http://schemas.openxmlformats.org/spreadsheetml/2006/main" count="687" uniqueCount="347">
  <si>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</si>
  <si>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</si>
  <si>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</si>
  <si>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</si>
  <si>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</si>
  <si>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</si>
  <si>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</si>
  <si>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</si>
  <si>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Zpracovala: Pavla Pólová</t>
  </si>
  <si>
    <t>Mezisoučet</t>
  </si>
  <si>
    <t>I.</t>
  </si>
  <si>
    <t>II.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</si>
  <si>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</si>
  <si>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</si>
  <si>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</si>
  <si>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</si>
  <si>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</si>
  <si>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</si>
  <si>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</si>
  <si>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</si>
  <si>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</si>
  <si>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</si>
  <si>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</si>
  <si>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</si>
  <si>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</si>
  <si>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</si>
  <si>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</si>
  <si>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</si>
  <si>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</si>
  <si>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</si>
  <si>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</si>
  <si>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</si>
  <si>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</si>
  <si>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</si>
  <si>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</si>
  <si>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</si>
  <si>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</si>
  <si>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</si>
  <si>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</si>
  <si>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</si>
  <si>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</si>
  <si>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</si>
  <si>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§</t>
  </si>
  <si>
    <t>6409</t>
  </si>
  <si>
    <t>Úvěr Jupiter club (ČSOB)</t>
  </si>
  <si>
    <t>Odbor správy majetku a bytů:</t>
  </si>
  <si>
    <t xml:space="preserve"> pasivní finanční vypořádání s krajem - vážení (odvod)</t>
  </si>
  <si>
    <t>doplnění rezervy na 5 mil. Kč</t>
  </si>
  <si>
    <t>Odbor školství:</t>
  </si>
  <si>
    <t xml:space="preserve">účet KB - úsekové měření </t>
  </si>
  <si>
    <t>účet ČSOB - úsekové měření</t>
  </si>
  <si>
    <t>3)     Stavy finančních fondů a účelových účtů obce celkem</t>
  </si>
  <si>
    <r>
      <t xml:space="preserve">Zdroj: </t>
    </r>
    <r>
      <rPr>
        <b/>
        <sz val="10"/>
        <rFont val="Arial CE"/>
        <family val="0"/>
      </rPr>
      <t xml:space="preserve">PŘEBYTEK </t>
    </r>
    <r>
      <rPr>
        <sz val="10"/>
        <rFont val="Arial CE"/>
        <family val="0"/>
      </rPr>
      <t xml:space="preserve">         tabulka prioritních investic (do výše volných FP) </t>
    </r>
    <r>
      <rPr>
        <b/>
        <sz val="10"/>
        <rFont val="Arial CE"/>
        <family val="0"/>
      </rPr>
      <t>v Kč</t>
    </r>
  </si>
  <si>
    <t>zaokr.na celé Kč</t>
  </si>
  <si>
    <t xml:space="preserve">účet KB, ČSOB - úsekové měření </t>
  </si>
  <si>
    <t>KB - č.ú.  43-8342260247/0100</t>
  </si>
  <si>
    <t>KB - č.ú. 107-6907390227/0100</t>
  </si>
  <si>
    <r>
      <t>Rozdíl: požadavky - volné zdroje</t>
    </r>
    <r>
      <rPr>
        <b/>
        <i/>
        <sz val="10"/>
        <rFont val="Arial CE"/>
        <family val="0"/>
      </rPr>
      <t xml:space="preserve"> REZERVA NA INVESTICE</t>
    </r>
  </si>
  <si>
    <t>ČSOB - č.ú. 294583810/0300</t>
  </si>
  <si>
    <t>fond TS+fond příjmy z pronájmů</t>
  </si>
  <si>
    <t>účet hospodářské činnosti</t>
  </si>
  <si>
    <t>účet cizích prostředků</t>
  </si>
  <si>
    <t>Oddělení investic:</t>
  </si>
  <si>
    <t>Odbor školství :</t>
  </si>
  <si>
    <t>Finanční vypořádání a rozdělení zdrojů po FV za rok 2021</t>
  </si>
  <si>
    <t>Zůstatky běžných účtů k 31.12.2021</t>
  </si>
  <si>
    <t>1)    Stav finančních prostředků k 31.12.2021</t>
  </si>
  <si>
    <t>zůstatek účtu k 31.12.2021</t>
  </si>
  <si>
    <r>
      <t>zůstatek účtu k 31.12.2021</t>
    </r>
    <r>
      <rPr>
        <i/>
        <sz val="10"/>
        <color indexed="10"/>
        <rFont val="Arial CE"/>
        <family val="0"/>
      </rPr>
      <t xml:space="preserve">          6 mil. Kč zapojeno do základ.rozpočtu 2022</t>
    </r>
  </si>
  <si>
    <t xml:space="preserve"> - základní rozpočet 2022 - zapojení FP tř. 8 financování </t>
  </si>
  <si>
    <t>zapojení části oček.přebytku do ZR 2022</t>
  </si>
  <si>
    <t xml:space="preserve"> ostatní výdaje v rámci FV </t>
  </si>
  <si>
    <t>zůstatek jistiny k 31.12.2021</t>
  </si>
  <si>
    <t>Úvěr BD pro seniory - čerpání úvěru (KB)</t>
  </si>
  <si>
    <t>stav čerpání úvěru k 31.12.2021</t>
  </si>
  <si>
    <t>Převod neprofinancovaných závazků z r. 2021</t>
  </si>
  <si>
    <t>Celkem převod závazků z r. 2021</t>
  </si>
  <si>
    <t>Přebytek FP  k rozdělení do rozpočtu pro rok 2022</t>
  </si>
  <si>
    <t>Volné zdroje k rozdělení celkem  v r. 2022</t>
  </si>
  <si>
    <t>viz. list Odbor SMB-požadavky 2022</t>
  </si>
  <si>
    <t>viz. list Oddělení investic-požadavky 2022</t>
  </si>
  <si>
    <t>viz. list Odbor školství-požadavky 2022</t>
  </si>
  <si>
    <t>Celkem plánované akce 2022</t>
  </si>
  <si>
    <t>Volné zdroje k rozdělení celkem v r. 2022</t>
  </si>
  <si>
    <t>Požadavky z volných zdrojů na rok 2022</t>
  </si>
  <si>
    <t>Odbor dopravy:</t>
  </si>
  <si>
    <t>celkem 190.214.301 Kč</t>
  </si>
  <si>
    <t>4351</t>
  </si>
  <si>
    <t>Bytový dům pro seniory</t>
  </si>
  <si>
    <t xml:space="preserve">  neúčelová rezerva - doplnění (v ZR 2022 = 1.900 tis.Kč)</t>
  </si>
  <si>
    <t>Generali Investments-Fond korporátních dluhopisů</t>
  </si>
  <si>
    <t>MŠ Sokolovská-venkovní osvětlení</t>
  </si>
  <si>
    <t>MŠ Sokolovská-revitalizace přírodní zahrady</t>
  </si>
  <si>
    <t>MŠ Sportovní-oprava přípravných kuchyněk</t>
  </si>
  <si>
    <t>MŠ Mírová-rekonstrukce kuchyně</t>
  </si>
  <si>
    <t>MŠ Mírová-výměna výtahu</t>
  </si>
  <si>
    <t>MŠ Mírová-nátěry dveří ve správní budově</t>
  </si>
  <si>
    <t>ZŠ Sokolovská-úprava povrchu dvorku</t>
  </si>
  <si>
    <t>ŠJ Poštovní-myčka na nádobí</t>
  </si>
  <si>
    <t>ŠJ Poštovní-malování</t>
  </si>
  <si>
    <t>ZŠ Oslavická-generální klíč</t>
  </si>
  <si>
    <t>ZŠ Školní-server výměna</t>
  </si>
  <si>
    <t>3742</t>
  </si>
  <si>
    <t>rozšíření naučných stezek</t>
  </si>
  <si>
    <t>2292</t>
  </si>
  <si>
    <t>plán doprav.obslužnosti města VM</t>
  </si>
  <si>
    <t>objednávka v 11/2021, plnění do 03/2022</t>
  </si>
  <si>
    <t>dokončení akce z r. 2021</t>
  </si>
  <si>
    <t>3111</t>
  </si>
  <si>
    <t xml:space="preserve">3111 </t>
  </si>
  <si>
    <t>MŠ Nad Plovárnou-oprava plotu</t>
  </si>
  <si>
    <t>MŠ Mírová-náhradní výsadba z ul. Pionýrská</t>
  </si>
  <si>
    <t>MŠ Mírová-dlažba,oprava soklu vjezdu do ŠJ</t>
  </si>
  <si>
    <t>3113</t>
  </si>
  <si>
    <t>3141</t>
  </si>
  <si>
    <t>ZŠ Oslavická-odvětrání šatny vč.opravy světlíků</t>
  </si>
  <si>
    <t>ŠJ Oslavická-oprava a izolace podlahy v kuchyni</t>
  </si>
  <si>
    <t>2141</t>
  </si>
  <si>
    <t>zapojení příjmů z prodeje zboží TIC</t>
  </si>
  <si>
    <t>na nákup zboží v r. 2022</t>
  </si>
  <si>
    <t>3639</t>
  </si>
  <si>
    <t>výkup pozemků p. Bezděk</t>
  </si>
  <si>
    <t>výkup pozemků p. Bezděková</t>
  </si>
  <si>
    <t>výkup pozemků p. Štorkán</t>
  </si>
  <si>
    <t>p.č. 3371/4 k.ú. VM</t>
  </si>
  <si>
    <t>p.č. 3371/7 k.ú. VM</t>
  </si>
  <si>
    <t>p.č. 6051/141 k.ú. VM</t>
  </si>
  <si>
    <t>výkup pozemků v lokalitě 3 kříže</t>
  </si>
  <si>
    <t>výkup pozemků na cyklostezku podél D1</t>
  </si>
  <si>
    <t>5512</t>
  </si>
  <si>
    <t xml:space="preserve">kotelna hasička </t>
  </si>
  <si>
    <t>požární automobil - SDH Mostiště</t>
  </si>
  <si>
    <t>Metropolitní síť</t>
  </si>
  <si>
    <t>6171</t>
  </si>
  <si>
    <t>Ekonomický SW pro 3 ZŠ - VERA</t>
  </si>
  <si>
    <t>Finanční dar pro SDH VM - převod do r. 2022 k čerpání</t>
  </si>
  <si>
    <t>viz. list Odbor správní-požadavky 2022</t>
  </si>
  <si>
    <t>21 ks NTB vč. SW pro nové zastupitele</t>
  </si>
  <si>
    <t xml:space="preserve"> vratky dotací do státního rozpočtu  - dotace SPOD 2021</t>
  </si>
  <si>
    <t xml:space="preserve"> vratky dotací do státního rozpočtu  - dotace SP 2021</t>
  </si>
  <si>
    <t>dotace - sociálně-právní ochrana dětí</t>
  </si>
  <si>
    <t>dotace - sociální práce</t>
  </si>
  <si>
    <t>2219</t>
  </si>
  <si>
    <t>úprava přechodu ul. Jihlavská (realizace)</t>
  </si>
  <si>
    <t>2212</t>
  </si>
  <si>
    <t>PD úprava značení ul. Vrchovecká,Fortna a Podloubí</t>
  </si>
  <si>
    <t>požadavek odboru dopravy</t>
  </si>
  <si>
    <t>PD úpravy MK garáže Bezručova a Na Výsluní</t>
  </si>
  <si>
    <t>PDPS - cyklostezka Karlov</t>
  </si>
  <si>
    <t>2310</t>
  </si>
  <si>
    <t>PD Hliniště III - vodovodní přípojky</t>
  </si>
  <si>
    <t>Příspěvek SVK - Oslavická, Třebíčská - vodovod</t>
  </si>
  <si>
    <t>dodatek č. 1</t>
  </si>
  <si>
    <t>2321</t>
  </si>
  <si>
    <t>PD Hliniště III - kanalizační přípojky</t>
  </si>
  <si>
    <t>Příspěvek SVK - Oslavická, Třebíčská - kanalizace</t>
  </si>
  <si>
    <t>2341</t>
  </si>
  <si>
    <t>zpracování žádosti na dotaci "Rybník pod Hrbovem"</t>
  </si>
  <si>
    <t>fasáda ZŠ Oslavická</t>
  </si>
  <si>
    <t>dofinanc.vysoutěžené akce (v ZR 400 tis. Kč)</t>
  </si>
  <si>
    <t>ZŠ Sokolovská - úpravy v místnosti náhradního zdroje</t>
  </si>
  <si>
    <t>3314</t>
  </si>
  <si>
    <t>architektonická studie - rozšíření knihovny</t>
  </si>
  <si>
    <t>smlouva</t>
  </si>
  <si>
    <t>3412</t>
  </si>
  <si>
    <t>kontejnerové zástěny k volnočasové ploše Hliniště</t>
  </si>
  <si>
    <t>obj.-ve výrobě, čeká se na materiál</t>
  </si>
  <si>
    <t>mobiliář k volnočas.ploše Hliniště (koše,stromová lavička)</t>
  </si>
  <si>
    <t>pumptrack Palouky</t>
  </si>
  <si>
    <t>3631</t>
  </si>
  <si>
    <t>solární světla ve Svitu</t>
  </si>
  <si>
    <t>smlouva-čeká se na dodání světel</t>
  </si>
  <si>
    <t>zpracování žádosti o dotaci-rekonstrukce VO</t>
  </si>
  <si>
    <t>Ing. Skála</t>
  </si>
  <si>
    <t>3632</t>
  </si>
  <si>
    <t>PD zázemí hřbitova Mostiště (technická budova)</t>
  </si>
  <si>
    <t>smlouva-finišuje se DÚR+DSP</t>
  </si>
  <si>
    <t>geodetické práce, zaměření, průzkumy</t>
  </si>
  <si>
    <t>geopráce koupaliště 2021 a další práce v r. 2022</t>
  </si>
  <si>
    <t>kabelizace VN Hliniště-realizace EGD</t>
  </si>
  <si>
    <t>podíl města</t>
  </si>
  <si>
    <t>IS pro RD Hliniště III.-1.etapa(komun.,chod.,VO,dešť.)</t>
  </si>
  <si>
    <t>PD rekonstrukce ul.Družstevní (chod.,komun.,VO)</t>
  </si>
  <si>
    <t>rozdělit na jednotl. §!</t>
  </si>
  <si>
    <t>Náměstí - projektová příprava (DUR,DSP)</t>
  </si>
  <si>
    <t>Nad Gymnáziem II.etapa(komun.,chod.,VO,SEK)</t>
  </si>
  <si>
    <t>opravy komunikací</t>
  </si>
  <si>
    <t>v ZR schváleny 2 mil. Kč</t>
  </si>
  <si>
    <t>oprava komunikace (garáže Bezručova, Na Výsluní)</t>
  </si>
  <si>
    <t>oprava ul. Oslavická - PD vč. realizace</t>
  </si>
  <si>
    <t>opravy chodníků</t>
  </si>
  <si>
    <t>v ZR schváleno 1,5 mil. Kč</t>
  </si>
  <si>
    <t>oprava chodníku Gen.Jaroše (chodníky, VO)</t>
  </si>
  <si>
    <t>cyklostezka Karlov</t>
  </si>
  <si>
    <t>opravy poklopů na dešťové kanalizaci</t>
  </si>
  <si>
    <t>parkurové a workoutové hřiště vč.malého pumptracku</t>
  </si>
  <si>
    <t>obnova VO (vlastní podíl města k dotaci na VO)</t>
  </si>
  <si>
    <t>trafostanice ul. Oslavická (PD + realizace)</t>
  </si>
  <si>
    <t>revitalizace lokality Tři kříže (realizace)</t>
  </si>
  <si>
    <t>úprava prostranství u pošty</t>
  </si>
  <si>
    <t>100 tis. Kč od Lesy ČR</t>
  </si>
  <si>
    <t xml:space="preserve"> - rozpočet m.č. Mostiště (dorovnání zálohy do rozpočtu 2022)</t>
  </si>
  <si>
    <t xml:space="preserve"> - rozpočet m.č. Lhotky (dorovnání zálohy do rozpočtu 2022)</t>
  </si>
  <si>
    <t xml:space="preserve"> - rozpočet m.č. Hrbov (dorovnání zálohy do rozpočtu 2022)</t>
  </si>
  <si>
    <t xml:space="preserve"> - rozpočet m.č. Olší (dorovnání zálohy do rozpočtu 2022)</t>
  </si>
  <si>
    <t>převod přísp.strav. na ZBÚ</t>
  </si>
  <si>
    <t>křižovatka II/602 Křižní u Hrbova</t>
  </si>
  <si>
    <t>nové autobusové zálivy, přechod, osvětlení (PDPS vč. realizace)</t>
  </si>
  <si>
    <t>PDPS - oprava chodníku Gen. Jaroše</t>
  </si>
  <si>
    <t>dokrytí cenové nabídky</t>
  </si>
  <si>
    <t>úvěr 56 mil. Kč(v r. 2021 čerpáno 2 642 540,-), dotace 12,6 mil. Kč (v r.2021 příjem 2 046 588 Kč),vč. víceprací</t>
  </si>
  <si>
    <t>rekonstrukce Ve Vilách (komun,chod., VO)</t>
  </si>
  <si>
    <t>oprava vč. odvodnění</t>
  </si>
  <si>
    <t>oprava povrchu komunikace a chodníku</t>
  </si>
  <si>
    <t>příspěvek SVK-IS pro RD Hliniště III.-1.etapa kanal.vč.přípoj</t>
  </si>
  <si>
    <t>příspěvek na r. 2022,dojednáno rozložení financ.příspěvku na 3 roky</t>
  </si>
  <si>
    <t>příspěvek SVK-IS pro RD Hliniště III.-1.etapa vodovod.vč.přípoj</t>
  </si>
  <si>
    <t>dle rozborů m.č. za rok 2021         =  53 351 000 Kč</t>
  </si>
  <si>
    <t xml:space="preserve">dle rozpočtů m.č. na rok 2022         =  - 5 678 000 Kč  </t>
  </si>
  <si>
    <t>v ZR = 1.200 tis. Kč</t>
  </si>
  <si>
    <t xml:space="preserve">Dne:  24.1.2022 </t>
  </si>
  <si>
    <t>částečné zapojení zůstatku, v ZR= 6 mil. Kč</t>
  </si>
  <si>
    <t>Rozpočet výdajů města Velkého Meziříčí na rok 2022 - investice a opravy v základním rozpočtu</t>
  </si>
  <si>
    <t>Druh výdaje</t>
  </si>
  <si>
    <t>SU</t>
  </si>
  <si>
    <t>AU</t>
  </si>
  <si>
    <t>ODPA</t>
  </si>
  <si>
    <t>POL</t>
  </si>
  <si>
    <t>ORG</t>
  </si>
  <si>
    <t>ORJ</t>
  </si>
  <si>
    <t>částka</t>
  </si>
  <si>
    <t>Náměstí-projektová příprava</t>
  </si>
  <si>
    <t>0310</t>
  </si>
  <si>
    <t>Bc.Šilhavý</t>
  </si>
  <si>
    <t>DPS ul.Ve Vilách, Krškova</t>
  </si>
  <si>
    <t>propojení ulic Fr.Stránecké-Sluneční-dokumentace pro společné řízení</t>
  </si>
  <si>
    <t>IS pro RD Hliniště III-1.etapa</t>
  </si>
  <si>
    <t>oprava komunikace ul.Průmyslová-projektová příprava DSP,PDPS a realizace</t>
  </si>
  <si>
    <t>rekonstrukce ul.Ve Vilách a Krškova</t>
  </si>
  <si>
    <t>DPS oprava chodníku ul.Generála Jaroše</t>
  </si>
  <si>
    <t>Lhotky-Dolní Radslavice vybudování chodníku směr Březejc</t>
  </si>
  <si>
    <t>opravy autobusových zastávek</t>
  </si>
  <si>
    <t>2221</t>
  </si>
  <si>
    <t>ing.Pospíchal</t>
  </si>
  <si>
    <t>Příspěvek SVK-ul.Ve Vilách</t>
  </si>
  <si>
    <t>Příspěvek SVK-rekonstrukce vodovodu ul.Karlov</t>
  </si>
  <si>
    <t>Příspěvek SVKů-tl.poměry ve vodovodní síti Mostiště</t>
  </si>
  <si>
    <t>Příspěvek SVK-vodovod ul.Nekonečná Mostiště</t>
  </si>
  <si>
    <t>Příspěvek SVK-IS pro RD Hliniště III</t>
  </si>
  <si>
    <t>Příspěvek SVK prodloužení vodovodního řadu Svařenov</t>
  </si>
  <si>
    <t>Hrbov-oprava rybníku Svařenov</t>
  </si>
  <si>
    <t>Příspěvek SVK-přeložka kanalizace ul.Čechova</t>
  </si>
  <si>
    <t>Příspěvek SVK-Olší nad Oslavou-NK a napojení na ČOV VM</t>
  </si>
  <si>
    <t>Příspěvek SVK-Malá Stránka úprava šachet</t>
  </si>
  <si>
    <t>MŠ Sokolovská-výměna interiérových dveří</t>
  </si>
  <si>
    <t>ing.Stupka, Bc.Šilhavý</t>
  </si>
  <si>
    <t>MŠ Sokolovská-koberec do třídy</t>
  </si>
  <si>
    <t>MŠ Čechova-brána</t>
  </si>
  <si>
    <t>MŠ Sportovní-výměna kotlů</t>
  </si>
  <si>
    <t>MŠ Nad Plovárnou-kuchyňský robot</t>
  </si>
  <si>
    <t>MŠ Mírová-výměna dveří hlavního a únikového vchodu</t>
  </si>
  <si>
    <t>MŠ Mírová-oprava a nátěr fasády</t>
  </si>
  <si>
    <t>MŠ Lhotky-oprava podlahy a pokládka koberce</t>
  </si>
  <si>
    <t>MŠ Olší nad Oslavou-oprava WC, brána</t>
  </si>
  <si>
    <t xml:space="preserve">MŠ Mostiště-projekt na rozšíření MŠ o jedno oddělení </t>
  </si>
  <si>
    <t>ZŠ Komenského-výměna světel</t>
  </si>
  <si>
    <t>ZŠ Oslavická-rekonstrukce žákovských šaten</t>
  </si>
  <si>
    <t>ZŠ Oslavická-oprava rampy ŠJ</t>
  </si>
  <si>
    <t>ZŠ Školní-výměna expanzomatu kotelny</t>
  </si>
  <si>
    <t>ZŠ Školní-plynový konvektomat ŠJ</t>
  </si>
  <si>
    <t>ZŠ Lhotky-oprava podlahy v obou třídách</t>
  </si>
  <si>
    <t>ZŠ Oslavická-čištění fasády</t>
  </si>
  <si>
    <t>ŠJ Poštovní-chladící a mrazící box</t>
  </si>
  <si>
    <t>ŠJ Poštovní-výměna baterií v ZŠPŠ</t>
  </si>
  <si>
    <t>ZUŠ-nákup 2 ks saxsofonů</t>
  </si>
  <si>
    <t>3231</t>
  </si>
  <si>
    <t xml:space="preserve">ing.Stupka </t>
  </si>
  <si>
    <t>Knihovna-výměna koberce v oddělení pro dospělé</t>
  </si>
  <si>
    <t>ing.Stupka</t>
  </si>
  <si>
    <t>Knihovna-PD na rozšíření knihovny</t>
  </si>
  <si>
    <t>PD stavební úpravy sýpky pro potřeby muzea</t>
  </si>
  <si>
    <t>3315</t>
  </si>
  <si>
    <t>Opravy a údržba</t>
  </si>
  <si>
    <t>3341</t>
  </si>
  <si>
    <t>ing.Švec</t>
  </si>
  <si>
    <t>Postupné rozšíření bezdr.rozhlasu do okr.částí</t>
  </si>
  <si>
    <t>Olší nad Oslavou-výměna kotle v KD</t>
  </si>
  <si>
    <t>3392</t>
  </si>
  <si>
    <t>Hrbov-oprava a sanace krovů k KD</t>
  </si>
  <si>
    <t>Mostiště-oprava fasády na KD</t>
  </si>
  <si>
    <t>Nájem TS-prodejní stánky</t>
  </si>
  <si>
    <t>3399</t>
  </si>
  <si>
    <t>Rekonstrukce zimního stadionu-zadávací řízení</t>
  </si>
  <si>
    <t>Parkourové a workout hřiště Oslavická-projektová příprava DSP, PDPS</t>
  </si>
  <si>
    <t>Areál zdraví-kurty</t>
  </si>
  <si>
    <t>Studie a PD pumptrack Na Paloukách</t>
  </si>
  <si>
    <t>Mostiště údržba tenisových kurtů</t>
  </si>
  <si>
    <t>Mostiště oplocení tenisových kurtů</t>
  </si>
  <si>
    <t>Mostiště příprava a realizace hasičské plochy</t>
  </si>
  <si>
    <t>Architektonická studie-koupaliště Palouky</t>
  </si>
  <si>
    <t>3429</t>
  </si>
  <si>
    <t>Bc.Šihlavý</t>
  </si>
  <si>
    <t>Výkupy pozemků</t>
  </si>
  <si>
    <t>ing.Kašparová</t>
  </si>
  <si>
    <t>Výkupy garáží  na obchvat</t>
  </si>
  <si>
    <t>Územní studie Čechovy sady II</t>
  </si>
  <si>
    <t>Oprava střechy sýpky</t>
  </si>
  <si>
    <t>Vážní systém TSVM</t>
  </si>
  <si>
    <t>Územní studie Svit</t>
  </si>
  <si>
    <t>Revitalizace sídlišť-projektová příprava</t>
  </si>
  <si>
    <t>Olší nad Oslavou-optická síť</t>
  </si>
  <si>
    <t>ing.Švec, Bc.Šilhavý</t>
  </si>
  <si>
    <t>Mostiště odkup pozemku</t>
  </si>
  <si>
    <t>Hrbov-PD inženýrské sítě pro lokalitu RD Hrbov Ve Vrchách</t>
  </si>
  <si>
    <t>PD překladiště odpadů</t>
  </si>
  <si>
    <t>3722</t>
  </si>
  <si>
    <t>Opravy nádob na odpady</t>
  </si>
  <si>
    <t>3725</t>
  </si>
  <si>
    <t>ing.Zachar</t>
  </si>
  <si>
    <t>Rozšíření sběru využitelných složek odpadu-úprava stanovišť</t>
  </si>
  <si>
    <t>Návrh revitalizace lokality Tři kříže</t>
  </si>
  <si>
    <t>Přestavba býv.internátu na dům pro seniory PD</t>
  </si>
  <si>
    <t>Opravy a udržování</t>
  </si>
  <si>
    <t>5311</t>
  </si>
  <si>
    <t>MKDS-technol.upgrade (program MVČR)</t>
  </si>
  <si>
    <t>5399</t>
  </si>
  <si>
    <t>Prevence kriminality-projekt dle výzvy</t>
  </si>
  <si>
    <t>Dopravní automobil-předfinancování</t>
  </si>
  <si>
    <t>Požární sbor Olší nad Oslavou-předfinancování dopravní automobil</t>
  </si>
  <si>
    <t>Požární sbor Olší nad Oslavou-prapor k výročí založení sboru</t>
  </si>
  <si>
    <t>Mostiště-oprava fasády na hasičské zbrojnici</t>
  </si>
  <si>
    <t xml:space="preserve">Stroje,přístroje a zařízení </t>
  </si>
  <si>
    <t>Osobní automobil</t>
  </si>
  <si>
    <t>Informační a komunikační technologie-grantová výzva KrÚ</t>
  </si>
  <si>
    <t>INVESTICE A OPRAVY CELKEM</t>
  </si>
  <si>
    <t>Rezerva na investice</t>
  </si>
  <si>
    <t>ing.Pólová</t>
  </si>
  <si>
    <t>Participativní rozpočet-realizace předem nekonkretizované projektu</t>
  </si>
  <si>
    <t>plus 15 % DPH - přenesení daňové povinnosti</t>
  </si>
  <si>
    <t>BD pro seniory - vícepráce</t>
  </si>
  <si>
    <t>návrh RM 9.2.2022 do ZM</t>
  </si>
  <si>
    <r>
      <t xml:space="preserve">rozdělit na jednotl. §! , v ZR = 23.500 tis. Kč - </t>
    </r>
    <r>
      <rPr>
        <b/>
        <i/>
        <sz val="10"/>
        <color indexed="8"/>
        <rFont val="Arial"/>
        <family val="2"/>
      </rPr>
      <t>převod závazku do roku 2023</t>
    </r>
    <r>
      <rPr>
        <i/>
        <sz val="10"/>
        <color indexed="8"/>
        <rFont val="Arial"/>
        <family val="2"/>
      </rPr>
      <t xml:space="preserve"> (usnesení ZM)</t>
    </r>
  </si>
  <si>
    <r>
      <t xml:space="preserve">v ZR = 15 mil.Kč, R celkem=24 mil.Kč  - </t>
    </r>
    <r>
      <rPr>
        <b/>
        <i/>
        <sz val="10"/>
        <rFont val="Arial"/>
        <family val="2"/>
      </rPr>
      <t>převod závazku do roku 2023</t>
    </r>
    <r>
      <rPr>
        <i/>
        <sz val="10"/>
        <rFont val="Arial"/>
        <family val="2"/>
      </rPr>
      <t xml:space="preserve"> (usnesení ZM)</t>
    </r>
  </si>
  <si>
    <t>Úprava: seminář ZM 22.2.2022</t>
  </si>
  <si>
    <t>Návrh: RM 9.2.2022</t>
  </si>
  <si>
    <t>Schváleno na ZM dne 8.3.2022</t>
  </si>
  <si>
    <t>Příloha  k ZÚ č.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</si>
</sst>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  <numFmt numFmtId="167" formatCode="#,##0\ &quot;Kč&quot;"/>
  </numFmts>
  <fonts count="7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i/>
      <sz val="8"/>
      <name val="Arial CE"/>
      <family val="2"/>
    </font>
    <font>
      <sz val="9"/>
      <name val="Arial CE"/>
      <family val="0"/>
    </font>
    <font>
      <i/>
      <sz val="10"/>
      <color indexed="10"/>
      <name val="Arial CE"/>
      <family val="0"/>
    </font>
    <font>
      <i/>
      <sz val="10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7"/>
      <name val="Arial CE"/>
      <family val="0"/>
    </font>
    <font>
      <b/>
      <i/>
      <sz val="10"/>
      <color indexed="10"/>
      <name val="Arial CE"/>
      <family val="0"/>
    </font>
    <font>
      <sz val="12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b/>
      <i/>
      <sz val="10"/>
      <color rgb="FF00B050"/>
      <name val="Arial CE"/>
      <family val="0"/>
    </font>
    <font>
      <b/>
      <i/>
      <sz val="10"/>
      <color rgb="FFFF0000"/>
      <name val="Arial CE"/>
      <family val="0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b/>
      <i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12" borderId="18" xfId="0" applyFont="1" applyFill="1" applyBorder="1" applyAlignment="1">
      <alignment/>
    </xf>
    <xf numFmtId="4" fontId="1" fillId="12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4" fontId="1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4" fontId="1" fillId="35" borderId="2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4" fontId="1" fillId="0" borderId="27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9" fontId="2" fillId="0" borderId="30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9" fontId="2" fillId="0" borderId="31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2" xfId="0" applyBorder="1" applyAlignment="1">
      <alignment/>
    </xf>
    <xf numFmtId="4" fontId="0" fillId="0" borderId="32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49" fontId="70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36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1" fillId="35" borderId="34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4" fontId="11" fillId="37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1" fillId="5" borderId="10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 horizontal="right"/>
    </xf>
    <xf numFmtId="4" fontId="71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/>
    </xf>
    <xf numFmtId="49" fontId="2" fillId="35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1" fillId="37" borderId="11" xfId="0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10" borderId="35" xfId="0" applyFill="1" applyBorder="1" applyAlignment="1">
      <alignment/>
    </xf>
    <xf numFmtId="4" fontId="1" fillId="10" borderId="36" xfId="0" applyNumberFormat="1" applyFont="1" applyFill="1" applyBorder="1" applyAlignment="1">
      <alignment horizontal="right"/>
    </xf>
    <xf numFmtId="0" fontId="0" fillId="10" borderId="37" xfId="0" applyFill="1" applyBorder="1" applyAlignment="1">
      <alignment/>
    </xf>
    <xf numFmtId="4" fontId="1" fillId="10" borderId="3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center" wrapText="1"/>
    </xf>
    <xf numFmtId="0" fontId="0" fillId="0" borderId="18" xfId="0" applyBorder="1" applyAlignment="1">
      <alignment vertical="center"/>
    </xf>
    <xf numFmtId="49" fontId="17" fillId="0" borderId="13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4" fontId="18" fillId="33" borderId="10" xfId="0" applyNumberFormat="1" applyFont="1" applyFill="1" applyBorder="1" applyAlignment="1">
      <alignment horizontal="right"/>
    </xf>
    <xf numFmtId="49" fontId="0" fillId="33" borderId="19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72" fillId="35" borderId="0" xfId="0" applyNumberFormat="1" applyFont="1" applyFill="1" applyBorder="1" applyAlignment="1">
      <alignment horizontal="right"/>
    </xf>
    <xf numFmtId="0" fontId="0" fillId="0" borderId="39" xfId="0" applyBorder="1" applyAlignment="1">
      <alignment horizontal="center" vertical="center"/>
    </xf>
    <xf numFmtId="3" fontId="0" fillId="38" borderId="40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/>
    </xf>
    <xf numFmtId="4" fontId="0" fillId="0" borderId="41" xfId="0" applyNumberFormat="1" applyBorder="1" applyAlignment="1">
      <alignment horizontal="right"/>
    </xf>
    <xf numFmtId="0" fontId="0" fillId="0" borderId="42" xfId="0" applyBorder="1" applyAlignment="1">
      <alignment/>
    </xf>
    <xf numFmtId="4" fontId="2" fillId="0" borderId="43" xfId="0" applyNumberFormat="1" applyFont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39" borderId="44" xfId="0" applyNumberFormat="1" applyFill="1" applyBorder="1" applyAlignment="1">
      <alignment/>
    </xf>
    <xf numFmtId="3" fontId="0" fillId="38" borderId="44" xfId="0" applyNumberFormat="1" applyFill="1" applyBorder="1" applyAlignment="1">
      <alignment/>
    </xf>
    <xf numFmtId="0" fontId="73" fillId="0" borderId="10" xfId="0" applyFont="1" applyFill="1" applyBorder="1" applyAlignment="1">
      <alignment/>
    </xf>
    <xf numFmtId="0" fontId="3" fillId="36" borderId="0" xfId="0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horizontal="right" vertical="center"/>
    </xf>
    <xf numFmtId="3" fontId="1" fillId="36" borderId="0" xfId="0" applyNumberFormat="1" applyFont="1" applyFill="1" applyAlignment="1">
      <alignment vertical="center"/>
    </xf>
    <xf numFmtId="0" fontId="2" fillId="40" borderId="0" xfId="0" applyFont="1" applyFill="1" applyBorder="1" applyAlignment="1">
      <alignment/>
    </xf>
    <xf numFmtId="3" fontId="9" fillId="40" borderId="45" xfId="0" applyNumberFormat="1" applyFont="1" applyFill="1" applyBorder="1" applyAlignment="1">
      <alignment/>
    </xf>
    <xf numFmtId="3" fontId="6" fillId="40" borderId="0" xfId="0" applyNumberFormat="1" applyFont="1" applyFill="1" applyBorder="1" applyAlignment="1">
      <alignment horizontal="right"/>
    </xf>
    <xf numFmtId="4" fontId="71" fillId="35" borderId="18" xfId="0" applyNumberFormat="1" applyFont="1" applyFill="1" applyBorder="1" applyAlignment="1">
      <alignment horizontal="right" vertical="center"/>
    </xf>
    <xf numFmtId="165" fontId="12" fillId="33" borderId="10" xfId="45" applyNumberFormat="1" applyFont="1" applyFill="1" applyBorder="1">
      <alignment/>
      <protection/>
    </xf>
    <xf numFmtId="4" fontId="1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" fontId="11" fillId="0" borderId="10" xfId="0" applyNumberFormat="1" applyFont="1" applyFill="1" applyBorder="1" applyAlignment="1">
      <alignment horizontal="right"/>
    </xf>
    <xf numFmtId="49" fontId="17" fillId="33" borderId="13" xfId="0" applyNumberFormat="1" applyFont="1" applyFill="1" applyBorder="1" applyAlignment="1">
      <alignment/>
    </xf>
    <xf numFmtId="49" fontId="17" fillId="0" borderId="13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20" fillId="0" borderId="46" xfId="45" applyFont="1" applyFill="1" applyBorder="1">
      <alignment/>
      <protection/>
    </xf>
    <xf numFmtId="0" fontId="2" fillId="33" borderId="10" xfId="0" applyFont="1" applyFill="1" applyBorder="1" applyAlignment="1">
      <alignment/>
    </xf>
    <xf numFmtId="0" fontId="49" fillId="33" borderId="13" xfId="45" applyFont="1" applyFill="1" applyBorder="1">
      <alignment/>
      <protection/>
    </xf>
    <xf numFmtId="4" fontId="74" fillId="33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vertical="center" wrapText="1"/>
    </xf>
    <xf numFmtId="0" fontId="75" fillId="33" borderId="10" xfId="0" applyFont="1" applyFill="1" applyBorder="1" applyAlignment="1">
      <alignment/>
    </xf>
    <xf numFmtId="0" fontId="20" fillId="33" borderId="10" xfId="45" applyFont="1" applyFill="1" applyBorder="1">
      <alignment/>
      <protection/>
    </xf>
    <xf numFmtId="0" fontId="0" fillId="33" borderId="47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9" fillId="0" borderId="35" xfId="0" applyFont="1" applyBorder="1" applyAlignment="1">
      <alignment horizontal="center"/>
    </xf>
    <xf numFmtId="0" fontId="10" fillId="12" borderId="48" xfId="0" applyFont="1" applyFill="1" applyBorder="1" applyAlignment="1">
      <alignment/>
    </xf>
    <xf numFmtId="4" fontId="1" fillId="0" borderId="48" xfId="0" applyNumberFormat="1" applyFont="1" applyBorder="1" applyAlignment="1">
      <alignment horizontal="right"/>
    </xf>
    <xf numFmtId="49" fontId="3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52" xfId="0" applyNumberFormat="1" applyBorder="1" applyAlignment="1">
      <alignment horizontal="right"/>
    </xf>
    <xf numFmtId="49" fontId="2" fillId="0" borderId="49" xfId="0" applyNumberFormat="1" applyFont="1" applyBorder="1" applyAlignment="1">
      <alignment/>
    </xf>
    <xf numFmtId="49" fontId="2" fillId="5" borderId="13" xfId="0" applyNumberFormat="1" applyFont="1" applyFill="1" applyBorder="1" applyAlignment="1">
      <alignment/>
    </xf>
    <xf numFmtId="0" fontId="0" fillId="13" borderId="19" xfId="0" applyFill="1" applyBorder="1" applyAlignment="1">
      <alignment horizontal="center"/>
    </xf>
    <xf numFmtId="0" fontId="75" fillId="33" borderId="13" xfId="0" applyFont="1" applyFill="1" applyBorder="1" applyAlignment="1">
      <alignment wrapText="1"/>
    </xf>
    <xf numFmtId="0" fontId="12" fillId="13" borderId="19" xfId="45" applyFill="1" applyBorder="1" applyAlignment="1">
      <alignment horizontal="center"/>
      <protection/>
    </xf>
    <xf numFmtId="0" fontId="12" fillId="33" borderId="19" xfId="45" applyFill="1" applyBorder="1" applyAlignment="1">
      <alignment horizontal="center"/>
      <protection/>
    </xf>
    <xf numFmtId="0" fontId="20" fillId="33" borderId="13" xfId="45" applyFont="1" applyFill="1" applyBorder="1">
      <alignment/>
      <protection/>
    </xf>
    <xf numFmtId="0" fontId="12" fillId="13" borderId="19" xfId="0" applyNumberFormat="1" applyFont="1" applyFill="1" applyBorder="1" applyAlignment="1">
      <alignment horizontal="center"/>
    </xf>
    <xf numFmtId="0" fontId="0" fillId="13" borderId="19" xfId="0" applyNumberFormat="1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0" fontId="12" fillId="33" borderId="19" xfId="45" applyFont="1" applyFill="1" applyBorder="1" applyAlignment="1">
      <alignment horizontal="center"/>
      <protection/>
    </xf>
    <xf numFmtId="4" fontId="75" fillId="33" borderId="13" xfId="0" applyNumberFormat="1" applyFont="1" applyFill="1" applyBorder="1" applyAlignment="1">
      <alignment horizontal="left"/>
    </xf>
    <xf numFmtId="0" fontId="6" fillId="41" borderId="18" xfId="0" applyFont="1" applyFill="1" applyBorder="1" applyAlignment="1">
      <alignment/>
    </xf>
    <xf numFmtId="4" fontId="3" fillId="41" borderId="18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4" fontId="76" fillId="33" borderId="13" xfId="0" applyNumberFormat="1" applyFont="1" applyFill="1" applyBorder="1" applyAlignment="1">
      <alignment horizontal="left"/>
    </xf>
    <xf numFmtId="0" fontId="22" fillId="35" borderId="0" xfId="0" applyFont="1" applyFill="1" applyAlignment="1">
      <alignment vertical="center"/>
    </xf>
    <xf numFmtId="49" fontId="22" fillId="35" borderId="0" xfId="0" applyNumberFormat="1" applyFont="1" applyFill="1" applyAlignment="1">
      <alignment horizontal="right" vertical="center"/>
    </xf>
    <xf numFmtId="0" fontId="22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 horizontal="right"/>
    </xf>
    <xf numFmtId="0" fontId="24" fillId="15" borderId="53" xfId="0" applyFont="1" applyFill="1" applyBorder="1" applyAlignment="1">
      <alignment horizontal="center"/>
    </xf>
    <xf numFmtId="0" fontId="9" fillId="15" borderId="35" xfId="0" applyFont="1" applyFill="1" applyBorder="1" applyAlignment="1">
      <alignment horizontal="right"/>
    </xf>
    <xf numFmtId="49" fontId="9" fillId="15" borderId="48" xfId="0" applyNumberFormat="1" applyFont="1" applyFill="1" applyBorder="1" applyAlignment="1">
      <alignment horizontal="right"/>
    </xf>
    <xf numFmtId="49" fontId="9" fillId="15" borderId="54" xfId="0" applyNumberFormat="1" applyFont="1" applyFill="1" applyBorder="1" applyAlignment="1">
      <alignment horizontal="right"/>
    </xf>
    <xf numFmtId="0" fontId="9" fillId="15" borderId="48" xfId="0" applyFont="1" applyFill="1" applyBorder="1" applyAlignment="1">
      <alignment horizontal="right"/>
    </xf>
    <xf numFmtId="0" fontId="9" fillId="15" borderId="53" xfId="0" applyFont="1" applyFill="1" applyBorder="1" applyAlignment="1">
      <alignment horizontal="right"/>
    </xf>
    <xf numFmtId="0" fontId="24" fillId="15" borderId="55" xfId="0" applyFont="1" applyFill="1" applyBorder="1" applyAlignment="1">
      <alignment horizontal="center"/>
    </xf>
    <xf numFmtId="4" fontId="25" fillId="15" borderId="56" xfId="0" applyNumberFormat="1" applyFont="1" applyFill="1" applyBorder="1" applyAlignment="1">
      <alignment horizontal="left"/>
    </xf>
    <xf numFmtId="0" fontId="14" fillId="0" borderId="57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49" fontId="14" fillId="0" borderId="52" xfId="0" applyNumberFormat="1" applyFont="1" applyFill="1" applyBorder="1" applyAlignment="1">
      <alignment horizontal="right" wrapText="1"/>
    </xf>
    <xf numFmtId="49" fontId="14" fillId="0" borderId="59" xfId="0" applyNumberFormat="1" applyFont="1" applyFill="1" applyBorder="1" applyAlignment="1">
      <alignment horizontal="right" wrapText="1"/>
    </xf>
    <xf numFmtId="0" fontId="14" fillId="0" borderId="52" xfId="0" applyFont="1" applyFill="1" applyBorder="1" applyAlignment="1">
      <alignment wrapText="1"/>
    </xf>
    <xf numFmtId="0" fontId="14" fillId="0" borderId="60" xfId="0" applyFont="1" applyFill="1" applyBorder="1" applyAlignment="1">
      <alignment wrapText="1"/>
    </xf>
    <xf numFmtId="4" fontId="14" fillId="0" borderId="39" xfId="0" applyNumberFormat="1" applyFont="1" applyFill="1" applyBorder="1" applyAlignment="1">
      <alignment/>
    </xf>
    <xf numFmtId="4" fontId="14" fillId="0" borderId="61" xfId="0" applyNumberFormat="1" applyFont="1" applyFill="1" applyBorder="1" applyAlignment="1">
      <alignment/>
    </xf>
    <xf numFmtId="0" fontId="14" fillId="0" borderId="62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right" wrapText="1"/>
    </xf>
    <xf numFmtId="49" fontId="14" fillId="0" borderId="47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63" xfId="0" applyFont="1" applyFill="1" applyBorder="1" applyAlignment="1">
      <alignment wrapText="1"/>
    </xf>
    <xf numFmtId="4" fontId="14" fillId="0" borderId="44" xfId="0" applyNumberFormat="1" applyFont="1" applyFill="1" applyBorder="1" applyAlignment="1">
      <alignment/>
    </xf>
    <xf numFmtId="4" fontId="14" fillId="0" borderId="64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67" xfId="0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4" fontId="14" fillId="0" borderId="68" xfId="0" applyNumberFormat="1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0" fontId="14" fillId="0" borderId="69" xfId="0" applyFont="1" applyFill="1" applyBorder="1" applyAlignment="1">
      <alignment/>
    </xf>
    <xf numFmtId="49" fontId="14" fillId="0" borderId="70" xfId="0" applyNumberFormat="1" applyFont="1" applyFill="1" applyBorder="1" applyAlignment="1">
      <alignment horizontal="right"/>
    </xf>
    <xf numFmtId="49" fontId="14" fillId="0" borderId="71" xfId="0" applyNumberFormat="1" applyFont="1" applyFill="1" applyBorder="1" applyAlignment="1">
      <alignment horizontal="right"/>
    </xf>
    <xf numFmtId="0" fontId="14" fillId="0" borderId="7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26" fillId="0" borderId="72" xfId="0" applyNumberFormat="1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0" fontId="14" fillId="0" borderId="28" xfId="0" applyFont="1" applyFill="1" applyBorder="1" applyAlignment="1">
      <alignment/>
    </xf>
    <xf numFmtId="4" fontId="14" fillId="0" borderId="72" xfId="0" applyNumberFormat="1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4" fontId="14" fillId="0" borderId="44" xfId="0" applyNumberFormat="1" applyFont="1" applyFill="1" applyBorder="1" applyAlignment="1">
      <alignment/>
    </xf>
    <xf numFmtId="0" fontId="14" fillId="0" borderId="68" xfId="0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67" xfId="0" applyFont="1" applyFill="1" applyBorder="1" applyAlignment="1">
      <alignment/>
    </xf>
    <xf numFmtId="0" fontId="14" fillId="0" borderId="73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right"/>
    </xf>
    <xf numFmtId="49" fontId="14" fillId="0" borderId="74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75" xfId="0" applyFont="1" applyFill="1" applyBorder="1" applyAlignment="1">
      <alignment/>
    </xf>
    <xf numFmtId="4" fontId="14" fillId="0" borderId="76" xfId="0" applyNumberFormat="1" applyFont="1" applyFill="1" applyBorder="1" applyAlignment="1">
      <alignment/>
    </xf>
    <xf numFmtId="0" fontId="14" fillId="0" borderId="65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 vertical="center"/>
    </xf>
    <xf numFmtId="49" fontId="14" fillId="0" borderId="66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67" xfId="0" applyFont="1" applyFill="1" applyBorder="1" applyAlignment="1">
      <alignment vertical="center"/>
    </xf>
    <xf numFmtId="0" fontId="14" fillId="0" borderId="73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right"/>
    </xf>
    <xf numFmtId="49" fontId="14" fillId="0" borderId="74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75" xfId="0" applyFont="1" applyFill="1" applyBorder="1" applyAlignment="1">
      <alignment/>
    </xf>
    <xf numFmtId="4" fontId="14" fillId="0" borderId="76" xfId="0" applyNumberFormat="1" applyFont="1" applyFill="1" applyBorder="1" applyAlignment="1">
      <alignment/>
    </xf>
    <xf numFmtId="4" fontId="14" fillId="0" borderId="77" xfId="0" applyNumberFormat="1" applyFont="1" applyFill="1" applyBorder="1" applyAlignment="1">
      <alignment/>
    </xf>
    <xf numFmtId="0" fontId="26" fillId="0" borderId="62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49" fontId="26" fillId="0" borderId="12" xfId="0" applyNumberFormat="1" applyFont="1" applyFill="1" applyBorder="1" applyAlignment="1">
      <alignment horizontal="right"/>
    </xf>
    <xf numFmtId="49" fontId="26" fillId="0" borderId="47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0" fontId="26" fillId="0" borderId="63" xfId="0" applyFont="1" applyFill="1" applyBorder="1" applyAlignment="1">
      <alignment/>
    </xf>
    <xf numFmtId="4" fontId="14" fillId="0" borderId="64" xfId="0" applyNumberFormat="1" applyFont="1" applyFill="1" applyBorder="1" applyAlignment="1">
      <alignment/>
    </xf>
    <xf numFmtId="0" fontId="26" fillId="0" borderId="65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right"/>
    </xf>
    <xf numFmtId="49" fontId="26" fillId="0" borderId="66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67" xfId="0" applyFont="1" applyFill="1" applyBorder="1" applyAlignment="1">
      <alignment/>
    </xf>
    <xf numFmtId="4" fontId="14" fillId="0" borderId="64" xfId="0" applyNumberFormat="1" applyFont="1" applyFill="1" applyBorder="1" applyAlignment="1">
      <alignment wrapText="1"/>
    </xf>
    <xf numFmtId="0" fontId="14" fillId="0" borderId="73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right" wrapText="1"/>
    </xf>
    <xf numFmtId="49" fontId="14" fillId="0" borderId="74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0" fontId="14" fillId="0" borderId="75" xfId="0" applyFont="1" applyFill="1" applyBorder="1" applyAlignment="1">
      <alignment wrapText="1"/>
    </xf>
    <xf numFmtId="0" fontId="14" fillId="35" borderId="23" xfId="0" applyFont="1" applyFill="1" applyBorder="1" applyAlignment="1">
      <alignment wrapText="1"/>
    </xf>
    <xf numFmtId="0" fontId="14" fillId="35" borderId="29" xfId="0" applyFont="1" applyFill="1" applyBorder="1" applyAlignment="1">
      <alignment wrapText="1"/>
    </xf>
    <xf numFmtId="49" fontId="14" fillId="35" borderId="29" xfId="0" applyNumberFormat="1" applyFont="1" applyFill="1" applyBorder="1" applyAlignment="1">
      <alignment horizontal="right" wrapText="1"/>
    </xf>
    <xf numFmtId="4" fontId="9" fillId="35" borderId="50" xfId="0" applyNumberFormat="1" applyFont="1" applyFill="1" applyBorder="1" applyAlignment="1">
      <alignment/>
    </xf>
    <xf numFmtId="4" fontId="14" fillId="35" borderId="3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58" xfId="0" applyFont="1" applyFill="1" applyBorder="1" applyAlignment="1">
      <alignment/>
    </xf>
    <xf numFmtId="49" fontId="14" fillId="0" borderId="52" xfId="0" applyNumberFormat="1" applyFont="1" applyFill="1" applyBorder="1" applyAlignment="1">
      <alignment horizontal="right"/>
    </xf>
    <xf numFmtId="49" fontId="14" fillId="0" borderId="59" xfId="0" applyNumberFormat="1" applyFont="1" applyFill="1" applyBorder="1" applyAlignment="1">
      <alignment horizontal="right"/>
    </xf>
    <xf numFmtId="0" fontId="14" fillId="0" borderId="52" xfId="0" applyFont="1" applyFill="1" applyBorder="1" applyAlignment="1">
      <alignment/>
    </xf>
    <xf numFmtId="0" fontId="14" fillId="0" borderId="61" xfId="0" applyFont="1" applyFill="1" applyBorder="1" applyAlignment="1">
      <alignment/>
    </xf>
    <xf numFmtId="4" fontId="14" fillId="0" borderId="60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49" fontId="14" fillId="0" borderId="42" xfId="0" applyNumberFormat="1" applyFont="1" applyFill="1" applyBorder="1" applyAlignment="1">
      <alignment horizontal="right"/>
    </xf>
    <xf numFmtId="49" fontId="14" fillId="0" borderId="78" xfId="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/>
    </xf>
    <xf numFmtId="0" fontId="14" fillId="0" borderId="79" xfId="0" applyFont="1" applyFill="1" applyBorder="1" applyAlignment="1">
      <alignment/>
    </xf>
    <xf numFmtId="4" fontId="14" fillId="0" borderId="80" xfId="0" applyNumberFormat="1" applyFont="1" applyFill="1" applyBorder="1" applyAlignment="1">
      <alignment/>
    </xf>
    <xf numFmtId="4" fontId="14" fillId="0" borderId="50" xfId="0" applyNumberFormat="1" applyFont="1" applyFill="1" applyBorder="1" applyAlignment="1">
      <alignment/>
    </xf>
    <xf numFmtId="4" fontId="74" fillId="33" borderId="1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5" fillId="9" borderId="10" xfId="0" applyFont="1" applyFill="1" applyBorder="1" applyAlignment="1">
      <alignment/>
    </xf>
    <xf numFmtId="4" fontId="0" fillId="9" borderId="10" xfId="0" applyNumberFormat="1" applyFont="1" applyFill="1" applyBorder="1" applyAlignment="1">
      <alignment horizontal="right"/>
    </xf>
    <xf numFmtId="0" fontId="20" fillId="9" borderId="10" xfId="45" applyFont="1" applyFill="1" applyBorder="1">
      <alignment/>
      <protection/>
    </xf>
    <xf numFmtId="165" fontId="12" fillId="9" borderId="10" xfId="45" applyNumberFormat="1" applyFont="1" applyFill="1" applyBorder="1">
      <alignment/>
      <protection/>
    </xf>
    <xf numFmtId="3" fontId="1" fillId="39" borderId="44" xfId="0" applyNumberFormat="1" applyFont="1" applyFill="1" applyBorder="1" applyAlignment="1">
      <alignment/>
    </xf>
    <xf numFmtId="3" fontId="1" fillId="39" borderId="40" xfId="0" applyNumberFormat="1" applyFont="1" applyFill="1" applyBorder="1" applyAlignment="1">
      <alignment/>
    </xf>
    <xf numFmtId="3" fontId="1" fillId="38" borderId="40" xfId="0" applyNumberFormat="1" applyFont="1" applyFill="1" applyBorder="1" applyAlignment="1">
      <alignment/>
    </xf>
    <xf numFmtId="3" fontId="1" fillId="38" borderId="40" xfId="0" applyNumberFormat="1" applyFont="1" applyFill="1" applyBorder="1" applyAlignment="1">
      <alignment vertical="center"/>
    </xf>
    <xf numFmtId="3" fontId="1" fillId="38" borderId="76" xfId="0" applyNumberFormat="1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29" fillId="33" borderId="10" xfId="45" applyFont="1" applyFill="1" applyBorder="1">
      <alignment/>
      <protection/>
    </xf>
    <xf numFmtId="0" fontId="29" fillId="0" borderId="13" xfId="45" applyFont="1" applyFill="1" applyBorder="1">
      <alignment/>
      <protection/>
    </xf>
    <xf numFmtId="0" fontId="29" fillId="0" borderId="46" xfId="45" applyFont="1" applyFill="1" applyBorder="1">
      <alignment/>
      <protection/>
    </xf>
    <xf numFmtId="0" fontId="29" fillId="33" borderId="46" xfId="45" applyFont="1" applyFill="1" applyBorder="1">
      <alignment/>
      <protection/>
    </xf>
    <xf numFmtId="0" fontId="3" fillId="0" borderId="10" xfId="0" applyFont="1" applyFill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71" fillId="0" borderId="28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21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8"/>
  <sheetViews>
    <sheetView tabSelected="1" zoomScale="85" zoomScaleNormal="85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0.875" style="29" customWidth="1"/>
    <col min="2" max="2" width="50.875" style="0" customWidth="1"/>
    <col min="3" max="3" width="15.75390625" style="0" customWidth="1"/>
    <col min="4" max="4" width="79.125" style="0" customWidth="1"/>
    <col min="5" max="5" width="22.375" style="0" customWidth="1"/>
    <col min="6" max="6" width="18.00390625" style="0" customWidth="1"/>
  </cols>
  <sheetData>
    <row r="1" spans="2:4" ht="23.25" customHeight="1">
      <c r="B1" s="194"/>
      <c r="D1" s="359" t="s">
        <v>346</v>
      </c>
    </row>
    <row r="2" spans="1:4" ht="18.75" customHeight="1">
      <c r="A2" s="358" t="s">
        <v>64</v>
      </c>
      <c r="B2" s="48"/>
      <c r="C2" s="48"/>
      <c r="D2" s="49" t="s">
        <v>345</v>
      </c>
    </row>
    <row r="3" spans="1:4" ht="15" customHeight="1" thickBot="1">
      <c r="A3" s="50"/>
      <c r="B3" s="51"/>
      <c r="C3" s="52"/>
      <c r="D3" s="53"/>
    </row>
    <row r="4" spans="1:4" ht="15" customHeight="1" thickBot="1">
      <c r="A4" s="54" t="s">
        <v>12</v>
      </c>
      <c r="B4" s="55"/>
      <c r="C4" s="56" t="s">
        <v>13</v>
      </c>
      <c r="D4" s="57" t="s">
        <v>14</v>
      </c>
    </row>
    <row r="5" spans="1:4" ht="15" customHeight="1" thickBot="1">
      <c r="A5" s="347" t="s">
        <v>66</v>
      </c>
      <c r="B5" s="348"/>
      <c r="C5" s="58">
        <f>SUM(C6:C19)</f>
        <v>127346301</v>
      </c>
      <c r="D5" s="132" t="s">
        <v>86</v>
      </c>
    </row>
    <row r="6" spans="1:4" ht="15" customHeight="1">
      <c r="A6" s="59"/>
      <c r="B6" s="85" t="s">
        <v>65</v>
      </c>
      <c r="C6" s="60"/>
      <c r="D6" s="61" t="s">
        <v>53</v>
      </c>
    </row>
    <row r="7" spans="1:4" ht="15" customHeight="1">
      <c r="A7" s="59"/>
      <c r="B7" s="1" t="s">
        <v>36</v>
      </c>
      <c r="C7" s="14">
        <v>18983460</v>
      </c>
      <c r="D7" s="62"/>
    </row>
    <row r="8" spans="1:4" ht="15" customHeight="1">
      <c r="A8" s="59"/>
      <c r="B8" s="1" t="s">
        <v>37</v>
      </c>
      <c r="C8" s="10">
        <v>20885966</v>
      </c>
      <c r="D8" s="62"/>
    </row>
    <row r="9" spans="1:4" ht="15" customHeight="1">
      <c r="A9" s="59"/>
      <c r="B9" s="2" t="s">
        <v>38</v>
      </c>
      <c r="C9" s="11">
        <v>1634955</v>
      </c>
      <c r="D9" s="84"/>
    </row>
    <row r="10" spans="1:4" ht="15" customHeight="1">
      <c r="A10" s="59"/>
      <c r="B10" s="2" t="s">
        <v>39</v>
      </c>
      <c r="C10" s="11">
        <v>18890594</v>
      </c>
      <c r="D10" s="84"/>
    </row>
    <row r="11" spans="1:4" ht="15" customHeight="1">
      <c r="A11" s="59"/>
      <c r="B11" s="2" t="s">
        <v>55</v>
      </c>
      <c r="C11" s="11">
        <v>533487</v>
      </c>
      <c r="D11" s="84"/>
    </row>
    <row r="12" spans="1:4" ht="15" customHeight="1">
      <c r="A12" s="59"/>
      <c r="B12" s="2" t="s">
        <v>56</v>
      </c>
      <c r="C12" s="11">
        <v>73580</v>
      </c>
      <c r="D12" s="84"/>
    </row>
    <row r="13" spans="1:4" ht="15" customHeight="1">
      <c r="A13" s="59"/>
      <c r="B13" s="2" t="s">
        <v>40</v>
      </c>
      <c r="C13" s="11">
        <v>11525914</v>
      </c>
      <c r="D13" s="84"/>
    </row>
    <row r="14" spans="1:4" ht="15" customHeight="1">
      <c r="A14" s="59"/>
      <c r="B14" s="1" t="s">
        <v>41</v>
      </c>
      <c r="C14" s="10">
        <v>2331083</v>
      </c>
      <c r="D14" s="62"/>
    </row>
    <row r="15" spans="1:4" ht="15" customHeight="1" thickBot="1">
      <c r="A15" s="59"/>
      <c r="B15" s="134" t="s">
        <v>58</v>
      </c>
      <c r="C15" s="133">
        <v>30355262</v>
      </c>
      <c r="D15" s="135"/>
    </row>
    <row r="16" spans="1:5" ht="15" customHeight="1">
      <c r="A16" s="59"/>
      <c r="B16" s="114" t="s">
        <v>54</v>
      </c>
      <c r="C16" s="115">
        <v>3000000</v>
      </c>
      <c r="D16" s="70" t="s">
        <v>221</v>
      </c>
      <c r="E16" s="119"/>
    </row>
    <row r="17" spans="1:4" ht="15" customHeight="1">
      <c r="A17" s="59"/>
      <c r="B17" s="2" t="s">
        <v>90</v>
      </c>
      <c r="C17" s="11">
        <v>82000000</v>
      </c>
      <c r="D17" s="84"/>
    </row>
    <row r="18" spans="1:5" ht="15" customHeight="1">
      <c r="A18" s="59"/>
      <c r="B18" s="2"/>
      <c r="C18" s="11"/>
      <c r="D18" s="84"/>
      <c r="E18" s="3"/>
    </row>
    <row r="19" spans="1:5" ht="27.75" customHeight="1" thickBot="1">
      <c r="A19" s="77"/>
      <c r="B19" s="120" t="s">
        <v>69</v>
      </c>
      <c r="C19" s="150">
        <v>-62868000</v>
      </c>
      <c r="D19" s="163" t="s">
        <v>70</v>
      </c>
      <c r="E19" s="12"/>
    </row>
    <row r="20" spans="1:4" ht="15" customHeight="1" thickBot="1">
      <c r="A20" s="54" t="s">
        <v>15</v>
      </c>
      <c r="B20" s="63"/>
      <c r="C20" s="64">
        <f>SUM(C21:C27)</f>
        <v>16625</v>
      </c>
      <c r="D20" s="65"/>
    </row>
    <row r="21" spans="1:4" ht="15" customHeight="1">
      <c r="A21" s="59"/>
      <c r="B21" s="4" t="s">
        <v>16</v>
      </c>
      <c r="C21" s="60">
        <v>0</v>
      </c>
      <c r="D21" s="61"/>
    </row>
    <row r="22" spans="1:4" ht="15" customHeight="1">
      <c r="A22" s="59"/>
      <c r="B22" s="1" t="s">
        <v>17</v>
      </c>
      <c r="C22" s="10">
        <v>0</v>
      </c>
      <c r="D22" s="6"/>
    </row>
    <row r="23" spans="1:4" ht="15" customHeight="1">
      <c r="A23" s="59"/>
      <c r="B23" s="1" t="s">
        <v>18</v>
      </c>
      <c r="C23" s="10">
        <v>0</v>
      </c>
      <c r="D23" s="66"/>
    </row>
    <row r="24" spans="1:4" ht="15" customHeight="1">
      <c r="A24" s="59"/>
      <c r="B24" s="1" t="s">
        <v>19</v>
      </c>
      <c r="C24" s="10">
        <v>0</v>
      </c>
      <c r="D24" s="6"/>
    </row>
    <row r="25" spans="1:4" ht="15" customHeight="1">
      <c r="A25" s="59"/>
      <c r="B25" s="1" t="s">
        <v>20</v>
      </c>
      <c r="C25" s="10">
        <v>0</v>
      </c>
      <c r="D25" s="80"/>
    </row>
    <row r="26" spans="1:4" ht="15" customHeight="1">
      <c r="A26" s="59"/>
      <c r="B26" s="1" t="s">
        <v>21</v>
      </c>
      <c r="C26" s="19">
        <v>16625</v>
      </c>
      <c r="D26" s="6" t="s">
        <v>205</v>
      </c>
    </row>
    <row r="27" spans="1:4" ht="15" customHeight="1" thickBot="1">
      <c r="A27" s="59"/>
      <c r="B27" s="1" t="s">
        <v>22</v>
      </c>
      <c r="C27" s="10">
        <v>0</v>
      </c>
      <c r="D27" s="6"/>
    </row>
    <row r="28" spans="1:4" ht="15" customHeight="1" thickBot="1">
      <c r="A28" s="54" t="s">
        <v>23</v>
      </c>
      <c r="B28" s="67"/>
      <c r="C28" s="64">
        <f>SUM(C29:C36)</f>
        <v>341067</v>
      </c>
      <c r="D28" s="68"/>
    </row>
    <row r="29" spans="1:4" ht="15" customHeight="1">
      <c r="A29" s="59"/>
      <c r="B29" s="4" t="s">
        <v>138</v>
      </c>
      <c r="C29" s="162">
        <v>231066</v>
      </c>
      <c r="D29" s="105" t="s">
        <v>140</v>
      </c>
    </row>
    <row r="30" spans="1:4" ht="15" customHeight="1">
      <c r="A30" s="59"/>
      <c r="B30" s="1" t="s">
        <v>139</v>
      </c>
      <c r="C30" s="138">
        <v>110001</v>
      </c>
      <c r="D30" s="6" t="s">
        <v>141</v>
      </c>
    </row>
    <row r="31" spans="1:4" ht="15" customHeight="1">
      <c r="A31" s="59"/>
      <c r="B31" s="1" t="s">
        <v>46</v>
      </c>
      <c r="C31" s="104"/>
      <c r="D31" s="6"/>
    </row>
    <row r="32" spans="1:4" ht="15" customHeight="1">
      <c r="A32" s="59"/>
      <c r="B32" s="1" t="s">
        <v>24</v>
      </c>
      <c r="C32" s="10"/>
      <c r="D32" s="6"/>
    </row>
    <row r="33" spans="1:4" ht="15" customHeight="1">
      <c r="A33" s="59"/>
      <c r="B33" s="1" t="s">
        <v>34</v>
      </c>
      <c r="C33" s="10"/>
      <c r="D33" s="6"/>
    </row>
    <row r="34" spans="1:4" ht="15" customHeight="1">
      <c r="A34" s="59"/>
      <c r="B34" s="1" t="s">
        <v>25</v>
      </c>
      <c r="C34" s="10"/>
      <c r="D34" s="6"/>
    </row>
    <row r="35" spans="1:4" ht="15" customHeight="1">
      <c r="A35" s="59"/>
      <c r="B35" s="1" t="s">
        <v>71</v>
      </c>
      <c r="C35" s="104"/>
      <c r="D35" s="6"/>
    </row>
    <row r="36" spans="1:4" ht="15" customHeight="1" thickBot="1">
      <c r="A36" s="59"/>
      <c r="B36" s="2"/>
      <c r="C36" s="11"/>
      <c r="D36" s="7"/>
    </row>
    <row r="37" spans="1:4" ht="15" customHeight="1" thickBot="1">
      <c r="A37" s="54" t="s">
        <v>26</v>
      </c>
      <c r="B37" s="63"/>
      <c r="C37" s="69">
        <f>SUM(C5+C20-C28)</f>
        <v>127021859</v>
      </c>
      <c r="D37" s="65"/>
    </row>
    <row r="38" spans="1:4" ht="15" customHeight="1" thickBot="1">
      <c r="A38" s="59"/>
      <c r="B38" s="3"/>
      <c r="C38" s="12"/>
      <c r="D38" s="70"/>
    </row>
    <row r="39" spans="1:4" ht="15" customHeight="1" thickBot="1">
      <c r="A39" s="54" t="s">
        <v>51</v>
      </c>
      <c r="B39" s="67"/>
      <c r="C39" s="64">
        <f>SUM(C40:C45)</f>
        <v>41429967.23</v>
      </c>
      <c r="D39" s="68"/>
    </row>
    <row r="40" spans="1:5" ht="15" customHeight="1">
      <c r="A40" s="112"/>
      <c r="B40" s="114" t="s">
        <v>49</v>
      </c>
      <c r="C40" s="115">
        <v>403228.53</v>
      </c>
      <c r="D40" s="70" t="s">
        <v>67</v>
      </c>
      <c r="E40" s="356"/>
    </row>
    <row r="41" spans="1:5" ht="15" customHeight="1" thickBot="1">
      <c r="A41" s="112"/>
      <c r="B41" s="116" t="s">
        <v>50</v>
      </c>
      <c r="C41" s="117">
        <v>12976253.8</v>
      </c>
      <c r="D41" s="70" t="s">
        <v>68</v>
      </c>
      <c r="E41" s="357"/>
    </row>
    <row r="42" spans="1:4" ht="15" customHeight="1">
      <c r="A42" s="59"/>
      <c r="B42" s="4" t="s">
        <v>27</v>
      </c>
      <c r="C42" s="71">
        <v>382059.8</v>
      </c>
      <c r="D42" s="61"/>
    </row>
    <row r="43" spans="1:4" ht="15" customHeight="1">
      <c r="A43" s="59"/>
      <c r="B43" s="1" t="s">
        <v>28</v>
      </c>
      <c r="C43" s="19">
        <v>29449.84</v>
      </c>
      <c r="D43" s="6"/>
    </row>
    <row r="44" spans="1:4" ht="15" customHeight="1">
      <c r="A44" s="59"/>
      <c r="B44" s="2" t="s">
        <v>59</v>
      </c>
      <c r="C44" s="72">
        <v>16920364.18</v>
      </c>
      <c r="D44" s="7"/>
    </row>
    <row r="45" spans="1:4" ht="15" customHeight="1">
      <c r="A45" s="59"/>
      <c r="B45" s="2" t="s">
        <v>60</v>
      </c>
      <c r="C45" s="72">
        <v>10718611.08</v>
      </c>
      <c r="D45" s="7"/>
    </row>
    <row r="46" spans="1:4" ht="15" customHeight="1" thickBot="1">
      <c r="A46" s="59"/>
      <c r="B46" s="73" t="s">
        <v>61</v>
      </c>
      <c r="C46" s="74">
        <v>733003.71</v>
      </c>
      <c r="D46" s="75"/>
    </row>
    <row r="47" spans="1:4" ht="15" customHeight="1" thickBot="1">
      <c r="A47" s="54" t="s">
        <v>29</v>
      </c>
      <c r="B47" s="67"/>
      <c r="C47" s="69">
        <f>SUM(C48:C49)</f>
        <v>31106004</v>
      </c>
      <c r="D47" s="68"/>
    </row>
    <row r="48" spans="1:4" ht="15" customHeight="1">
      <c r="A48" s="59"/>
      <c r="B48" s="1" t="s">
        <v>73</v>
      </c>
      <c r="C48" s="19">
        <v>2642540</v>
      </c>
      <c r="D48" s="6" t="s">
        <v>74</v>
      </c>
    </row>
    <row r="49" spans="1:4" ht="15" customHeight="1">
      <c r="A49" s="59"/>
      <c r="B49" s="1" t="s">
        <v>44</v>
      </c>
      <c r="C49" s="10">
        <v>28463464</v>
      </c>
      <c r="D49" s="6" t="s">
        <v>72</v>
      </c>
    </row>
    <row r="50" spans="1:4" ht="15" customHeight="1" thickBot="1">
      <c r="A50" s="59"/>
      <c r="B50" s="2"/>
      <c r="C50" s="11"/>
      <c r="D50" s="7"/>
    </row>
    <row r="51" spans="1:4" ht="15" customHeight="1" thickBot="1">
      <c r="A51" s="76" t="s">
        <v>30</v>
      </c>
      <c r="B51" s="67"/>
      <c r="C51" s="64">
        <f>SUM(C52:C53)</f>
        <v>0</v>
      </c>
      <c r="D51" s="68"/>
    </row>
    <row r="52" spans="1:4" ht="15" customHeight="1">
      <c r="A52" s="177"/>
      <c r="B52" s="178" t="s">
        <v>31</v>
      </c>
      <c r="C52" s="179">
        <v>0</v>
      </c>
      <c r="D52" s="180"/>
    </row>
    <row r="53" spans="1:4" ht="13.5" customHeight="1" thickBot="1">
      <c r="A53" s="77"/>
      <c r="B53" s="78" t="s">
        <v>32</v>
      </c>
      <c r="C53" s="79">
        <v>0</v>
      </c>
      <c r="D53" s="75"/>
    </row>
    <row r="54" spans="1:5" ht="13.5" customHeight="1">
      <c r="A54" s="118"/>
      <c r="B54" s="3"/>
      <c r="C54" s="12"/>
      <c r="D54" s="176"/>
      <c r="E54" s="3"/>
    </row>
    <row r="55" spans="1:5" ht="13.5" customHeight="1">
      <c r="A55" s="118"/>
      <c r="B55" s="3"/>
      <c r="C55" s="12"/>
      <c r="D55" s="176"/>
      <c r="E55" s="3"/>
    </row>
    <row r="56" spans="1:5" ht="13.5" customHeight="1">
      <c r="A56" s="118"/>
      <c r="B56" s="3"/>
      <c r="C56" s="12"/>
      <c r="D56" s="176"/>
      <c r="E56" s="3"/>
    </row>
    <row r="57" spans="1:5" ht="13.5" customHeight="1">
      <c r="A57" s="118"/>
      <c r="B57" s="3"/>
      <c r="C57" s="12"/>
      <c r="D57" s="176"/>
      <c r="E57" s="3"/>
    </row>
    <row r="58" ht="13.5" thickBot="1">
      <c r="D58" s="36"/>
    </row>
    <row r="59" spans="1:4" ht="13.5" thickBot="1">
      <c r="A59" s="349" t="s">
        <v>33</v>
      </c>
      <c r="B59" s="350"/>
      <c r="C59" s="95">
        <f>C37</f>
        <v>127021859</v>
      </c>
      <c r="D59" s="175" t="s">
        <v>0</v>
      </c>
    </row>
    <row r="60" spans="1:4" ht="22.5" customHeight="1">
      <c r="A60" s="171" t="s">
        <v>10</v>
      </c>
      <c r="B60" s="172" t="s">
        <v>75</v>
      </c>
      <c r="C60" s="173"/>
      <c r="D60" s="174"/>
    </row>
    <row r="61" spans="1:4" ht="16.5" customHeight="1">
      <c r="A61" s="30" t="s">
        <v>42</v>
      </c>
      <c r="B61" s="96" t="s">
        <v>6</v>
      </c>
      <c r="C61" s="97"/>
      <c r="D61" s="6"/>
    </row>
    <row r="62" spans="1:4" ht="16.5" customHeight="1">
      <c r="A62" s="31"/>
      <c r="B62" s="45"/>
      <c r="C62" s="10"/>
      <c r="D62" s="6"/>
    </row>
    <row r="63" spans="1:4" ht="12.75">
      <c r="A63" s="31"/>
      <c r="B63" s="23" t="s">
        <v>9</v>
      </c>
      <c r="C63" s="98">
        <f>SUM(C62:C62)</f>
        <v>0</v>
      </c>
      <c r="D63" s="6"/>
    </row>
    <row r="64" spans="1:4" ht="12.75">
      <c r="A64" s="31"/>
      <c r="B64" s="1"/>
      <c r="C64" s="10"/>
      <c r="D64" s="20"/>
    </row>
    <row r="65" spans="1:4" ht="12.75">
      <c r="A65" s="30" t="s">
        <v>42</v>
      </c>
      <c r="B65" s="96" t="s">
        <v>7</v>
      </c>
      <c r="C65" s="97"/>
      <c r="D65" s="20"/>
    </row>
    <row r="66" spans="1:4" ht="12.75">
      <c r="A66" s="30" t="s">
        <v>129</v>
      </c>
      <c r="B66" s="81" t="s">
        <v>130</v>
      </c>
      <c r="C66" s="10">
        <v>241000</v>
      </c>
      <c r="D66" s="20"/>
    </row>
    <row r="67" spans="1:4" ht="12.75">
      <c r="A67" s="30" t="s">
        <v>129</v>
      </c>
      <c r="B67" s="81" t="s">
        <v>131</v>
      </c>
      <c r="C67" s="10">
        <v>1037000</v>
      </c>
      <c r="D67" s="20"/>
    </row>
    <row r="68" spans="1:4" ht="12.75">
      <c r="A68" s="30" t="s">
        <v>120</v>
      </c>
      <c r="B68" s="81" t="s">
        <v>132</v>
      </c>
      <c r="C68" s="10">
        <v>450000</v>
      </c>
      <c r="D68" s="20"/>
    </row>
    <row r="69" spans="1:4" ht="12.75">
      <c r="A69" s="30" t="s">
        <v>133</v>
      </c>
      <c r="B69" s="81" t="s">
        <v>134</v>
      </c>
      <c r="C69" s="10">
        <v>600000</v>
      </c>
      <c r="D69" s="20"/>
    </row>
    <row r="70" spans="1:4" ht="12.75">
      <c r="A70" s="30" t="s">
        <v>129</v>
      </c>
      <c r="B70" s="81" t="s">
        <v>135</v>
      </c>
      <c r="C70" s="10">
        <v>55000</v>
      </c>
      <c r="D70" s="121"/>
    </row>
    <row r="71" spans="1:4" ht="12.75">
      <c r="A71" s="31"/>
      <c r="B71" s="81" t="s">
        <v>9</v>
      </c>
      <c r="C71" s="98">
        <f>SUM(C66:C70)</f>
        <v>2383000</v>
      </c>
      <c r="D71" s="6"/>
    </row>
    <row r="72" spans="1:4" ht="12.75">
      <c r="A72" s="31"/>
      <c r="B72" s="81"/>
      <c r="C72" s="122"/>
      <c r="D72" s="6"/>
    </row>
    <row r="73" spans="1:4" ht="12.75">
      <c r="A73" s="113" t="s">
        <v>42</v>
      </c>
      <c r="B73" s="124" t="s">
        <v>45</v>
      </c>
      <c r="C73" s="123"/>
      <c r="D73" s="6"/>
    </row>
    <row r="74" spans="1:4" ht="12.75">
      <c r="A74" s="113" t="s">
        <v>120</v>
      </c>
      <c r="B74" s="82" t="s">
        <v>121</v>
      </c>
      <c r="C74" s="136">
        <v>19200</v>
      </c>
      <c r="D74" s="6" t="s">
        <v>125</v>
      </c>
    </row>
    <row r="75" spans="1:4" ht="12.75">
      <c r="A75" s="113"/>
      <c r="B75" s="82" t="s">
        <v>122</v>
      </c>
      <c r="C75" s="136">
        <v>12200</v>
      </c>
      <c r="D75" s="6" t="s">
        <v>124</v>
      </c>
    </row>
    <row r="76" spans="1:4" ht="12.75">
      <c r="A76" s="113"/>
      <c r="B76" s="82" t="s">
        <v>123</v>
      </c>
      <c r="C76" s="136">
        <v>342000</v>
      </c>
      <c r="D76" s="6" t="s">
        <v>126</v>
      </c>
    </row>
    <row r="77" spans="1:4" ht="12.75">
      <c r="A77" s="31"/>
      <c r="B77" s="81" t="s">
        <v>9</v>
      </c>
      <c r="C77" s="98">
        <f>SUM(C74:C76)</f>
        <v>373400</v>
      </c>
      <c r="D77" s="6"/>
    </row>
    <row r="78" spans="1:4" ht="12.75">
      <c r="A78" s="31"/>
      <c r="B78" s="81"/>
      <c r="C78" s="154"/>
      <c r="D78" s="6"/>
    </row>
    <row r="79" spans="1:4" ht="12.75">
      <c r="A79" s="31" t="s">
        <v>42</v>
      </c>
      <c r="B79" s="96" t="s">
        <v>85</v>
      </c>
      <c r="C79" s="98"/>
      <c r="D79" s="6"/>
    </row>
    <row r="80" spans="1:4" ht="12.75">
      <c r="A80" s="31" t="s">
        <v>104</v>
      </c>
      <c r="B80" s="81" t="s">
        <v>105</v>
      </c>
      <c r="C80" s="157">
        <v>20000</v>
      </c>
      <c r="D80" s="156" t="s">
        <v>106</v>
      </c>
    </row>
    <row r="81" spans="1:4" ht="12.75">
      <c r="A81" s="31"/>
      <c r="B81" s="81" t="s">
        <v>9</v>
      </c>
      <c r="C81" s="98">
        <f>C80</f>
        <v>20000</v>
      </c>
      <c r="D81" s="6"/>
    </row>
    <row r="82" spans="1:4" ht="12.75">
      <c r="A82" s="31"/>
      <c r="B82" s="81"/>
      <c r="C82" s="122"/>
      <c r="D82" s="6"/>
    </row>
    <row r="83" spans="1:4" ht="12.75">
      <c r="A83" s="113" t="s">
        <v>42</v>
      </c>
      <c r="B83" s="96" t="s">
        <v>48</v>
      </c>
      <c r="C83" s="98"/>
      <c r="D83" s="6"/>
    </row>
    <row r="84" spans="1:4" ht="12.75">
      <c r="A84" s="31" t="s">
        <v>102</v>
      </c>
      <c r="B84" s="81" t="s">
        <v>103</v>
      </c>
      <c r="C84" s="125">
        <v>515000</v>
      </c>
      <c r="D84" s="156" t="s">
        <v>107</v>
      </c>
    </row>
    <row r="85" spans="1:4" ht="12.75">
      <c r="A85" s="30" t="s">
        <v>117</v>
      </c>
      <c r="B85" s="158" t="s">
        <v>118</v>
      </c>
      <c r="C85" s="14">
        <v>252839</v>
      </c>
      <c r="D85" s="156" t="s">
        <v>119</v>
      </c>
    </row>
    <row r="86" spans="1:4" ht="12.75">
      <c r="A86" s="31"/>
      <c r="B86" s="81" t="s">
        <v>9</v>
      </c>
      <c r="C86" s="98">
        <f>SUM(C84:C85)</f>
        <v>767839</v>
      </c>
      <c r="D86" s="6"/>
    </row>
    <row r="87" spans="1:4" ht="12.75">
      <c r="A87" s="31"/>
      <c r="B87" s="81"/>
      <c r="C87" s="14"/>
      <c r="D87" s="6"/>
    </row>
    <row r="88" spans="1:4" s="88" customFormat="1" ht="12.75">
      <c r="A88" s="86" t="s">
        <v>42</v>
      </c>
      <c r="B88" s="96" t="s">
        <v>62</v>
      </c>
      <c r="C88" s="103"/>
      <c r="D88" s="87"/>
    </row>
    <row r="89" spans="1:4" ht="12.75">
      <c r="A89" s="113" t="s">
        <v>142</v>
      </c>
      <c r="B89" s="159" t="s">
        <v>143</v>
      </c>
      <c r="C89" s="138">
        <v>250000</v>
      </c>
      <c r="D89" s="155"/>
    </row>
    <row r="90" spans="1:4" ht="12.75">
      <c r="A90" s="113" t="s">
        <v>144</v>
      </c>
      <c r="B90" s="91" t="s">
        <v>145</v>
      </c>
      <c r="C90" s="110">
        <v>22000</v>
      </c>
      <c r="D90" s="17" t="s">
        <v>146</v>
      </c>
    </row>
    <row r="91" spans="1:4" ht="12.75">
      <c r="A91" s="113" t="s">
        <v>144</v>
      </c>
      <c r="B91" s="91" t="s">
        <v>206</v>
      </c>
      <c r="C91" s="110">
        <v>3700000</v>
      </c>
      <c r="D91" s="17" t="s">
        <v>207</v>
      </c>
    </row>
    <row r="92" spans="1:4" ht="12.75">
      <c r="A92" s="126" t="s">
        <v>144</v>
      </c>
      <c r="B92" s="91" t="s">
        <v>147</v>
      </c>
      <c r="C92" s="110">
        <v>180000</v>
      </c>
      <c r="D92" s="17"/>
    </row>
    <row r="93" spans="1:4" ht="12.75">
      <c r="A93" s="113" t="s">
        <v>142</v>
      </c>
      <c r="B93" s="127" t="s">
        <v>208</v>
      </c>
      <c r="C93" s="131">
        <v>195000</v>
      </c>
      <c r="D93" s="17"/>
    </row>
    <row r="94" spans="1:4" ht="12.75">
      <c r="A94" s="113" t="s">
        <v>142</v>
      </c>
      <c r="B94" s="127" t="s">
        <v>148</v>
      </c>
      <c r="C94" s="131">
        <v>61000</v>
      </c>
      <c r="D94" s="17"/>
    </row>
    <row r="95" spans="1:4" ht="12.75">
      <c r="A95" s="113" t="s">
        <v>149</v>
      </c>
      <c r="B95" s="127" t="s">
        <v>150</v>
      </c>
      <c r="C95" s="131">
        <v>43000</v>
      </c>
      <c r="D95" s="17"/>
    </row>
    <row r="96" spans="1:4" ht="12.75">
      <c r="A96" s="113" t="s">
        <v>153</v>
      </c>
      <c r="B96" s="127" t="s">
        <v>154</v>
      </c>
      <c r="C96" s="131">
        <v>44000</v>
      </c>
      <c r="D96" s="17"/>
    </row>
    <row r="97" spans="1:4" ht="12.75">
      <c r="A97" s="113" t="s">
        <v>156</v>
      </c>
      <c r="B97" s="127" t="s">
        <v>157</v>
      </c>
      <c r="C97" s="131">
        <v>18000</v>
      </c>
      <c r="D97" s="17"/>
    </row>
    <row r="98" spans="1:4" ht="12.75">
      <c r="A98" s="113" t="s">
        <v>113</v>
      </c>
      <c r="B98" s="127" t="s">
        <v>158</v>
      </c>
      <c r="C98" s="131">
        <v>100000</v>
      </c>
      <c r="D98" s="17" t="s">
        <v>159</v>
      </c>
    </row>
    <row r="99" spans="1:4" ht="12.75">
      <c r="A99" s="113" t="s">
        <v>113</v>
      </c>
      <c r="B99" s="127" t="s">
        <v>160</v>
      </c>
      <c r="C99" s="131">
        <v>316000</v>
      </c>
      <c r="D99" s="17"/>
    </row>
    <row r="100" spans="1:4" ht="12.75">
      <c r="A100" s="113" t="s">
        <v>161</v>
      </c>
      <c r="B100" s="127" t="s">
        <v>162</v>
      </c>
      <c r="C100" s="131">
        <v>400000</v>
      </c>
      <c r="D100" s="17" t="s">
        <v>163</v>
      </c>
    </row>
    <row r="101" spans="1:4" ht="12.75">
      <c r="A101" s="113" t="s">
        <v>164</v>
      </c>
      <c r="B101" s="127" t="s">
        <v>165</v>
      </c>
      <c r="C101" s="131">
        <v>160000</v>
      </c>
      <c r="D101" s="17" t="s">
        <v>166</v>
      </c>
    </row>
    <row r="102" spans="1:4" ht="12.75">
      <c r="A102" s="126" t="s">
        <v>164</v>
      </c>
      <c r="B102" s="91" t="s">
        <v>167</v>
      </c>
      <c r="C102" s="110">
        <v>66000</v>
      </c>
      <c r="D102" s="17" t="s">
        <v>166</v>
      </c>
    </row>
    <row r="103" spans="1:4" ht="12.75">
      <c r="A103" s="126" t="s">
        <v>164</v>
      </c>
      <c r="B103" s="91" t="s">
        <v>168</v>
      </c>
      <c r="C103" s="110">
        <v>25000</v>
      </c>
      <c r="D103" s="17" t="s">
        <v>209</v>
      </c>
    </row>
    <row r="104" spans="1:4" ht="12.75">
      <c r="A104" s="126" t="s">
        <v>169</v>
      </c>
      <c r="B104" s="91" t="s">
        <v>170</v>
      </c>
      <c r="C104" s="110">
        <v>281000</v>
      </c>
      <c r="D104" s="17" t="s">
        <v>171</v>
      </c>
    </row>
    <row r="105" spans="1:4" ht="12.75">
      <c r="A105" s="126" t="s">
        <v>169</v>
      </c>
      <c r="B105" s="91" t="s">
        <v>172</v>
      </c>
      <c r="C105" s="110">
        <v>82000</v>
      </c>
      <c r="D105" s="17" t="s">
        <v>173</v>
      </c>
    </row>
    <row r="106" spans="1:4" ht="12.75">
      <c r="A106" s="126" t="s">
        <v>174</v>
      </c>
      <c r="B106" s="91" t="s">
        <v>175</v>
      </c>
      <c r="C106" s="110">
        <v>49000</v>
      </c>
      <c r="D106" s="17" t="s">
        <v>176</v>
      </c>
    </row>
    <row r="107" spans="1:4" ht="12.75">
      <c r="A107" s="126" t="s">
        <v>120</v>
      </c>
      <c r="B107" s="91" t="s">
        <v>177</v>
      </c>
      <c r="C107" s="110">
        <v>150000</v>
      </c>
      <c r="D107" s="17" t="s">
        <v>178</v>
      </c>
    </row>
    <row r="108" spans="1:4" ht="12.75">
      <c r="A108" s="126" t="s">
        <v>120</v>
      </c>
      <c r="B108" s="91" t="s">
        <v>179</v>
      </c>
      <c r="C108" s="110">
        <v>1411000</v>
      </c>
      <c r="D108" s="17" t="s">
        <v>180</v>
      </c>
    </row>
    <row r="109" spans="1:4" ht="12.75">
      <c r="A109" s="113" t="s">
        <v>87</v>
      </c>
      <c r="B109" s="159" t="s">
        <v>88</v>
      </c>
      <c r="C109" s="138">
        <v>42500000</v>
      </c>
      <c r="D109" s="155" t="s">
        <v>210</v>
      </c>
    </row>
    <row r="110" spans="1:4" ht="12.75">
      <c r="A110" s="113"/>
      <c r="B110" s="159"/>
      <c r="C110" s="138"/>
      <c r="D110" s="155"/>
    </row>
    <row r="111" spans="1:256" ht="12.75">
      <c r="A111" s="113" t="s">
        <v>149</v>
      </c>
      <c r="B111" s="127" t="s">
        <v>151</v>
      </c>
      <c r="C111" s="131">
        <v>316000</v>
      </c>
      <c r="D111" s="17" t="s">
        <v>152</v>
      </c>
      <c r="E111" s="167"/>
      <c r="F111" s="168"/>
      <c r="G111" s="169"/>
      <c r="H111" s="170"/>
      <c r="I111" s="167"/>
      <c r="J111" s="168"/>
      <c r="K111" s="169"/>
      <c r="L111" s="170"/>
      <c r="M111" s="167"/>
      <c r="N111" s="168"/>
      <c r="O111" s="169"/>
      <c r="P111" s="170"/>
      <c r="Q111" s="167"/>
      <c r="R111" s="168"/>
      <c r="S111" s="169"/>
      <c r="T111" s="170"/>
      <c r="U111" s="167"/>
      <c r="V111" s="168"/>
      <c r="W111" s="169"/>
      <c r="X111" s="170"/>
      <c r="Y111" s="167"/>
      <c r="Z111" s="168"/>
      <c r="AA111" s="169"/>
      <c r="AB111" s="170"/>
      <c r="AC111" s="167"/>
      <c r="AD111" s="168"/>
      <c r="AE111" s="169"/>
      <c r="AF111" s="170"/>
      <c r="AG111" s="167"/>
      <c r="AH111" s="168"/>
      <c r="AI111" s="169"/>
      <c r="AJ111" s="170"/>
      <c r="AK111" s="167"/>
      <c r="AL111" s="168"/>
      <c r="AM111" s="169"/>
      <c r="AN111" s="170"/>
      <c r="AO111" s="167"/>
      <c r="AP111" s="168"/>
      <c r="AQ111" s="169"/>
      <c r="AR111" s="170"/>
      <c r="AS111" s="167"/>
      <c r="AT111" s="168"/>
      <c r="AU111" s="169"/>
      <c r="AV111" s="170"/>
      <c r="AW111" s="167"/>
      <c r="AX111" s="168"/>
      <c r="AY111" s="169"/>
      <c r="AZ111" s="170"/>
      <c r="BA111" s="167"/>
      <c r="BB111" s="168"/>
      <c r="BC111" s="169"/>
      <c r="BD111" s="170"/>
      <c r="BE111" s="167"/>
      <c r="BF111" s="168"/>
      <c r="BG111" s="169"/>
      <c r="BH111" s="170"/>
      <c r="BI111" s="167"/>
      <c r="BJ111" s="168"/>
      <c r="BK111" s="169"/>
      <c r="BL111" s="170"/>
      <c r="BM111" s="167"/>
      <c r="BN111" s="168"/>
      <c r="BO111" s="169"/>
      <c r="BP111" s="170"/>
      <c r="BQ111" s="167"/>
      <c r="BR111" s="168"/>
      <c r="BS111" s="169"/>
      <c r="BT111" s="170"/>
      <c r="BU111" s="167"/>
      <c r="BV111" s="168"/>
      <c r="BW111" s="169"/>
      <c r="BX111" s="170"/>
      <c r="BY111" s="167"/>
      <c r="BZ111" s="166"/>
      <c r="CA111" s="131"/>
      <c r="CB111" s="17"/>
      <c r="CC111" s="113"/>
      <c r="CD111" s="127"/>
      <c r="CE111" s="131"/>
      <c r="CF111" s="17"/>
      <c r="CG111" s="113"/>
      <c r="CH111" s="127"/>
      <c r="CI111" s="131"/>
      <c r="CJ111" s="17"/>
      <c r="CK111" s="113"/>
      <c r="CL111" s="127"/>
      <c r="CM111" s="131"/>
      <c r="CN111" s="17"/>
      <c r="CO111" s="113"/>
      <c r="CP111" s="127"/>
      <c r="CQ111" s="131"/>
      <c r="CR111" s="17"/>
      <c r="CS111" s="113"/>
      <c r="CT111" s="127"/>
      <c r="CU111" s="131"/>
      <c r="CV111" s="17"/>
      <c r="CW111" s="113"/>
      <c r="CX111" s="127"/>
      <c r="CY111" s="131"/>
      <c r="CZ111" s="17"/>
      <c r="DA111" s="113"/>
      <c r="DB111" s="127"/>
      <c r="DC111" s="131"/>
      <c r="DD111" s="17"/>
      <c r="DE111" s="113"/>
      <c r="DF111" s="127"/>
      <c r="DG111" s="131"/>
      <c r="DH111" s="17"/>
      <c r="DI111" s="113"/>
      <c r="DJ111" s="127"/>
      <c r="DK111" s="131"/>
      <c r="DL111" s="17"/>
      <c r="DM111" s="113"/>
      <c r="DN111" s="127"/>
      <c r="DO111" s="131"/>
      <c r="DP111" s="17"/>
      <c r="DQ111" s="113"/>
      <c r="DR111" s="127"/>
      <c r="DS111" s="131"/>
      <c r="DT111" s="17"/>
      <c r="DU111" s="113"/>
      <c r="DV111" s="127"/>
      <c r="DW111" s="131"/>
      <c r="DX111" s="17"/>
      <c r="DY111" s="113"/>
      <c r="DZ111" s="127"/>
      <c r="EA111" s="131"/>
      <c r="EB111" s="17"/>
      <c r="EC111" s="113"/>
      <c r="ED111" s="127"/>
      <c r="EE111" s="131"/>
      <c r="EF111" s="17"/>
      <c r="EG111" s="113"/>
      <c r="EH111" s="127"/>
      <c r="EI111" s="131"/>
      <c r="EJ111" s="17"/>
      <c r="EK111" s="113"/>
      <c r="EL111" s="127"/>
      <c r="EM111" s="131"/>
      <c r="EN111" s="17"/>
      <c r="EO111" s="113"/>
      <c r="EP111" s="127"/>
      <c r="EQ111" s="131"/>
      <c r="ER111" s="17"/>
      <c r="ES111" s="113"/>
      <c r="ET111" s="127"/>
      <c r="EU111" s="131"/>
      <c r="EV111" s="17"/>
      <c r="EW111" s="113"/>
      <c r="EX111" s="127"/>
      <c r="EY111" s="131"/>
      <c r="EZ111" s="17"/>
      <c r="FA111" s="113"/>
      <c r="FB111" s="127"/>
      <c r="FC111" s="131"/>
      <c r="FD111" s="17"/>
      <c r="FE111" s="113"/>
      <c r="FF111" s="127"/>
      <c r="FG111" s="131"/>
      <c r="FH111" s="17"/>
      <c r="FI111" s="113"/>
      <c r="FJ111" s="127"/>
      <c r="FK111" s="131"/>
      <c r="FL111" s="17"/>
      <c r="FM111" s="113"/>
      <c r="FN111" s="127"/>
      <c r="FO111" s="131"/>
      <c r="FP111" s="17"/>
      <c r="FQ111" s="113"/>
      <c r="FR111" s="127"/>
      <c r="FS111" s="131"/>
      <c r="FT111" s="17"/>
      <c r="FU111" s="113"/>
      <c r="FV111" s="127"/>
      <c r="FW111" s="131"/>
      <c r="FX111" s="17"/>
      <c r="FY111" s="113"/>
      <c r="FZ111" s="127"/>
      <c r="GA111" s="131"/>
      <c r="GB111" s="17"/>
      <c r="GC111" s="113"/>
      <c r="GD111" s="127"/>
      <c r="GE111" s="131"/>
      <c r="GF111" s="17"/>
      <c r="GG111" s="113"/>
      <c r="GH111" s="127"/>
      <c r="GI111" s="131"/>
      <c r="GJ111" s="17"/>
      <c r="GK111" s="113"/>
      <c r="GL111" s="127"/>
      <c r="GM111" s="131"/>
      <c r="GN111" s="17"/>
      <c r="GO111" s="113"/>
      <c r="GP111" s="127"/>
      <c r="GQ111" s="131"/>
      <c r="GR111" s="17"/>
      <c r="GS111" s="113"/>
      <c r="GT111" s="127"/>
      <c r="GU111" s="131"/>
      <c r="GV111" s="17"/>
      <c r="GW111" s="113"/>
      <c r="GX111" s="127"/>
      <c r="GY111" s="131"/>
      <c r="GZ111" s="17"/>
      <c r="HA111" s="113"/>
      <c r="HB111" s="127"/>
      <c r="HC111" s="131"/>
      <c r="HD111" s="17"/>
      <c r="HE111" s="113"/>
      <c r="HF111" s="127"/>
      <c r="HG111" s="131"/>
      <c r="HH111" s="17"/>
      <c r="HI111" s="113"/>
      <c r="HJ111" s="127"/>
      <c r="HK111" s="131"/>
      <c r="HL111" s="17"/>
      <c r="HM111" s="113"/>
      <c r="HN111" s="127"/>
      <c r="HO111" s="131"/>
      <c r="HP111" s="17"/>
      <c r="HQ111" s="113"/>
      <c r="HR111" s="127"/>
      <c r="HS111" s="131"/>
      <c r="HT111" s="17"/>
      <c r="HU111" s="113" t="s">
        <v>149</v>
      </c>
      <c r="HV111" s="127" t="s">
        <v>151</v>
      </c>
      <c r="HW111" s="131">
        <v>316000</v>
      </c>
      <c r="HX111" s="17" t="s">
        <v>152</v>
      </c>
      <c r="HY111" s="113" t="s">
        <v>149</v>
      </c>
      <c r="HZ111" s="127" t="s">
        <v>151</v>
      </c>
      <c r="IA111" s="131">
        <v>316000</v>
      </c>
      <c r="IB111" s="17" t="s">
        <v>152</v>
      </c>
      <c r="IC111" s="113" t="s">
        <v>149</v>
      </c>
      <c r="ID111" s="127" t="s">
        <v>151</v>
      </c>
      <c r="IE111" s="131">
        <v>316000</v>
      </c>
      <c r="IF111" s="17" t="s">
        <v>152</v>
      </c>
      <c r="IG111" s="113" t="s">
        <v>149</v>
      </c>
      <c r="IH111" s="127" t="s">
        <v>151</v>
      </c>
      <c r="II111" s="131">
        <v>316000</v>
      </c>
      <c r="IJ111" s="17" t="s">
        <v>152</v>
      </c>
      <c r="IK111" s="113" t="s">
        <v>149</v>
      </c>
      <c r="IL111" s="127" t="s">
        <v>151</v>
      </c>
      <c r="IM111" s="131">
        <v>316000</v>
      </c>
      <c r="IN111" s="17" t="s">
        <v>152</v>
      </c>
      <c r="IO111" s="113" t="s">
        <v>149</v>
      </c>
      <c r="IP111" s="127" t="s">
        <v>151</v>
      </c>
      <c r="IQ111" s="131">
        <v>316000</v>
      </c>
      <c r="IR111" s="17" t="s">
        <v>152</v>
      </c>
      <c r="IS111" s="113" t="s">
        <v>149</v>
      </c>
      <c r="IT111" s="127" t="s">
        <v>151</v>
      </c>
      <c r="IU111" s="131">
        <v>316000</v>
      </c>
      <c r="IV111" s="17" t="s">
        <v>152</v>
      </c>
    </row>
    <row r="112" spans="1:4" ht="12.75">
      <c r="A112" s="113" t="s">
        <v>153</v>
      </c>
      <c r="B112" s="127" t="s">
        <v>155</v>
      </c>
      <c r="C112" s="131">
        <v>113000</v>
      </c>
      <c r="D112" s="17" t="s">
        <v>152</v>
      </c>
    </row>
    <row r="113" spans="1:4" ht="12.75">
      <c r="A113" s="31"/>
      <c r="B113" s="81" t="s">
        <v>9</v>
      </c>
      <c r="C113" s="98">
        <f>SUM(C89:C112)</f>
        <v>50482000</v>
      </c>
      <c r="D113" s="6"/>
    </row>
    <row r="114" spans="1:4" ht="12.75">
      <c r="A114" s="31"/>
      <c r="B114" s="81"/>
      <c r="C114" s="109"/>
      <c r="D114" s="6"/>
    </row>
    <row r="115" spans="1:4" ht="12.75">
      <c r="A115" s="30" t="s">
        <v>42</v>
      </c>
      <c r="B115" s="96" t="s">
        <v>1</v>
      </c>
      <c r="C115" s="97"/>
      <c r="D115" s="6"/>
    </row>
    <row r="116" spans="1:4" ht="12.75">
      <c r="A116" s="31" t="s">
        <v>43</v>
      </c>
      <c r="B116" s="45" t="s">
        <v>89</v>
      </c>
      <c r="C116" s="107">
        <v>3100000</v>
      </c>
      <c r="D116" s="108" t="s">
        <v>47</v>
      </c>
    </row>
    <row r="117" spans="1:4" ht="12.75" customHeight="1">
      <c r="A117" s="31" t="s">
        <v>43</v>
      </c>
      <c r="B117" s="21" t="s">
        <v>2</v>
      </c>
      <c r="C117" s="19">
        <v>9237000</v>
      </c>
      <c r="D117" s="106"/>
    </row>
    <row r="118" spans="1:4" ht="16.5" customHeight="1">
      <c r="A118" s="31" t="s">
        <v>43</v>
      </c>
      <c r="B118" s="21" t="s">
        <v>3</v>
      </c>
      <c r="C118" s="19">
        <v>15536000</v>
      </c>
      <c r="D118" s="352" t="s">
        <v>217</v>
      </c>
    </row>
    <row r="119" spans="1:4" ht="12.75">
      <c r="A119" s="31" t="s">
        <v>43</v>
      </c>
      <c r="B119" s="21" t="s">
        <v>4</v>
      </c>
      <c r="C119" s="19">
        <v>17829000</v>
      </c>
      <c r="D119" s="352"/>
    </row>
    <row r="120" spans="1:4" ht="12.75">
      <c r="A120" s="31" t="s">
        <v>43</v>
      </c>
      <c r="B120" s="21" t="s">
        <v>5</v>
      </c>
      <c r="C120" s="19">
        <v>10749000</v>
      </c>
      <c r="D120" s="353"/>
    </row>
    <row r="121" spans="1:4" ht="12.75">
      <c r="A121" s="32"/>
      <c r="B121" s="26" t="s">
        <v>9</v>
      </c>
      <c r="C121" s="111">
        <f>SUM(C116:C120)</f>
        <v>56451000</v>
      </c>
      <c r="D121" s="7"/>
    </row>
    <row r="122" spans="1:4" ht="14.25" customHeight="1">
      <c r="A122" s="32"/>
      <c r="B122" s="25"/>
      <c r="C122" s="11"/>
      <c r="D122" s="7"/>
    </row>
    <row r="123" spans="1:4" ht="15.75" thickBot="1">
      <c r="A123" s="33"/>
      <c r="B123" s="27" t="s">
        <v>76</v>
      </c>
      <c r="C123" s="28">
        <f>SUM(C63+C71+C77+C81+C86+C113+C121)</f>
        <v>110477239</v>
      </c>
      <c r="D123" s="15"/>
    </row>
    <row r="124" spans="1:4" ht="12.75">
      <c r="A124" s="31"/>
      <c r="B124" s="4"/>
      <c r="C124" s="22"/>
      <c r="D124" s="16"/>
    </row>
    <row r="125" spans="1:4" ht="12.75">
      <c r="A125" s="34"/>
      <c r="B125" s="89" t="s">
        <v>77</v>
      </c>
      <c r="C125" s="90">
        <f>SUM(C59-C123)</f>
        <v>16544620</v>
      </c>
      <c r="D125" s="17"/>
    </row>
    <row r="126" spans="1:4" ht="12.75">
      <c r="A126" s="34"/>
      <c r="B126" s="8"/>
      <c r="C126" s="38"/>
      <c r="D126" s="17"/>
    </row>
    <row r="127" spans="1:4" ht="12.75">
      <c r="A127" s="30" t="s">
        <v>42</v>
      </c>
      <c r="B127" s="99" t="s">
        <v>1</v>
      </c>
      <c r="C127" s="14"/>
      <c r="D127" s="17"/>
    </row>
    <row r="128" spans="1:4" ht="12.75">
      <c r="A128" s="31" t="s">
        <v>43</v>
      </c>
      <c r="B128" s="21" t="s">
        <v>201</v>
      </c>
      <c r="C128" s="19">
        <v>-692000</v>
      </c>
      <c r="D128" s="351" t="s">
        <v>218</v>
      </c>
    </row>
    <row r="129" spans="1:4" ht="12.75">
      <c r="A129" s="31" t="s">
        <v>43</v>
      </c>
      <c r="B129" s="21" t="s">
        <v>202</v>
      </c>
      <c r="C129" s="19">
        <v>3473000</v>
      </c>
      <c r="D129" s="352"/>
    </row>
    <row r="130" spans="1:4" ht="12.75">
      <c r="A130" s="31" t="s">
        <v>43</v>
      </c>
      <c r="B130" s="21" t="s">
        <v>203</v>
      </c>
      <c r="C130" s="19">
        <v>-238000</v>
      </c>
      <c r="D130" s="352"/>
    </row>
    <row r="131" spans="1:4" ht="13.5" thickBot="1">
      <c r="A131" s="31" t="s">
        <v>43</v>
      </c>
      <c r="B131" s="21" t="s">
        <v>204</v>
      </c>
      <c r="C131" s="19">
        <v>-8221000</v>
      </c>
      <c r="D131" s="353"/>
    </row>
    <row r="132" spans="1:5" ht="23.25" customHeight="1">
      <c r="A132" s="30"/>
      <c r="B132" s="23"/>
      <c r="C132" s="24"/>
      <c r="D132" s="17"/>
      <c r="E132" s="129" t="s">
        <v>340</v>
      </c>
    </row>
    <row r="133" spans="1:5" ht="23.25" customHeight="1">
      <c r="A133" s="35" t="s">
        <v>11</v>
      </c>
      <c r="B133" s="46" t="s">
        <v>78</v>
      </c>
      <c r="C133" s="47">
        <f>SUM(C125-C128-C129-C130-C131)</f>
        <v>22222620</v>
      </c>
      <c r="D133" s="17"/>
      <c r="E133" s="354" t="s">
        <v>52</v>
      </c>
    </row>
    <row r="134" spans="1:5" ht="19.5" customHeight="1" thickBot="1">
      <c r="A134" s="34"/>
      <c r="B134" s="13" t="s">
        <v>84</v>
      </c>
      <c r="C134" s="10"/>
      <c r="D134" s="17"/>
      <c r="E134" s="355"/>
    </row>
    <row r="135" spans="1:5" ht="15" customHeight="1">
      <c r="A135" s="43"/>
      <c r="B135" s="21"/>
      <c r="C135" s="19"/>
      <c r="D135" s="20"/>
      <c r="E135" s="139"/>
    </row>
    <row r="136" spans="1:5" ht="15" customHeight="1">
      <c r="A136" s="43" t="s">
        <v>42</v>
      </c>
      <c r="B136" s="99" t="s">
        <v>45</v>
      </c>
      <c r="C136" s="100"/>
      <c r="D136" s="181" t="s">
        <v>79</v>
      </c>
      <c r="E136" s="140"/>
    </row>
    <row r="137" spans="1:5" ht="15" customHeight="1">
      <c r="A137" s="43" t="s">
        <v>120</v>
      </c>
      <c r="B137" s="82" t="s">
        <v>127</v>
      </c>
      <c r="C137" s="19">
        <v>500000</v>
      </c>
      <c r="D137" s="20"/>
      <c r="E137" s="141"/>
    </row>
    <row r="138" spans="1:5" ht="15" customHeight="1">
      <c r="A138" s="43"/>
      <c r="B138" s="82" t="s">
        <v>128</v>
      </c>
      <c r="C138" s="19">
        <v>200000</v>
      </c>
      <c r="D138" s="20" t="s">
        <v>200</v>
      </c>
      <c r="E138" s="141"/>
    </row>
    <row r="139" spans="1:5" ht="15" customHeight="1">
      <c r="A139" s="43"/>
      <c r="B139" s="82" t="s">
        <v>35</v>
      </c>
      <c r="C139" s="102">
        <f>SUM(C137:C138)</f>
        <v>700000</v>
      </c>
      <c r="D139" s="20"/>
      <c r="E139" s="141"/>
    </row>
    <row r="140" spans="1:5" ht="15" customHeight="1">
      <c r="A140" s="43"/>
      <c r="B140" s="82"/>
      <c r="C140" s="137"/>
      <c r="D140" s="20"/>
      <c r="E140" s="141"/>
    </row>
    <row r="141" spans="1:5" ht="15" customHeight="1">
      <c r="A141" s="43" t="s">
        <v>42</v>
      </c>
      <c r="B141" s="99" t="s">
        <v>7</v>
      </c>
      <c r="C141" s="102"/>
      <c r="D141" s="181" t="s">
        <v>136</v>
      </c>
      <c r="E141" s="141"/>
    </row>
    <row r="142" spans="1:5" ht="15" customHeight="1">
      <c r="A142" s="43" t="s">
        <v>133</v>
      </c>
      <c r="B142" s="346" t="s">
        <v>137</v>
      </c>
      <c r="C142" s="138">
        <v>399000</v>
      </c>
      <c r="D142" s="20"/>
      <c r="E142" s="336">
        <v>399000</v>
      </c>
    </row>
    <row r="143" spans="1:6" ht="15" customHeight="1">
      <c r="A143" s="43"/>
      <c r="B143" s="82" t="s">
        <v>35</v>
      </c>
      <c r="C143" s="102">
        <f>SUM(C142)</f>
        <v>399000</v>
      </c>
      <c r="D143" s="20"/>
      <c r="E143" s="336"/>
      <c r="F143" s="29"/>
    </row>
    <row r="144" spans="1:5" ht="15" customHeight="1">
      <c r="A144" s="43"/>
      <c r="B144" s="82"/>
      <c r="C144" s="137"/>
      <c r="D144" s="20"/>
      <c r="E144" s="336"/>
    </row>
    <row r="145" spans="1:5" ht="12.75">
      <c r="A145" s="83" t="s">
        <v>42</v>
      </c>
      <c r="B145" s="99" t="s">
        <v>62</v>
      </c>
      <c r="C145" s="100"/>
      <c r="D145" s="181" t="s">
        <v>80</v>
      </c>
      <c r="E145" s="337"/>
    </row>
    <row r="146" spans="1:5" ht="15" customHeight="1">
      <c r="A146" s="182">
        <v>2212</v>
      </c>
      <c r="B146" s="332" t="s">
        <v>181</v>
      </c>
      <c r="C146" s="333">
        <v>7910000</v>
      </c>
      <c r="D146" s="183" t="s">
        <v>341</v>
      </c>
      <c r="E146" s="338"/>
    </row>
    <row r="147" spans="1:5" ht="15" customHeight="1">
      <c r="A147" s="184">
        <v>2212</v>
      </c>
      <c r="B147" s="165" t="s">
        <v>182</v>
      </c>
      <c r="C147" s="151">
        <v>250000</v>
      </c>
      <c r="D147" s="183" t="s">
        <v>183</v>
      </c>
      <c r="E147" s="338"/>
    </row>
    <row r="148" spans="1:5" ht="15" customHeight="1">
      <c r="A148" s="185">
        <v>2212</v>
      </c>
      <c r="B148" s="342" t="s">
        <v>184</v>
      </c>
      <c r="C148" s="151">
        <v>2000000</v>
      </c>
      <c r="D148" s="186" t="s">
        <v>219</v>
      </c>
      <c r="E148" s="338">
        <v>2000000</v>
      </c>
    </row>
    <row r="149" spans="1:5" ht="15" customHeight="1">
      <c r="A149" s="187">
        <v>2212</v>
      </c>
      <c r="B149" s="164" t="s">
        <v>185</v>
      </c>
      <c r="C149" s="152">
        <v>17000000</v>
      </c>
      <c r="D149" s="183" t="s">
        <v>183</v>
      </c>
      <c r="E149" s="338"/>
    </row>
    <row r="150" spans="1:5" ht="15" customHeight="1">
      <c r="A150" s="185">
        <v>2212</v>
      </c>
      <c r="B150" s="342" t="s">
        <v>186</v>
      </c>
      <c r="C150" s="151">
        <v>4000000</v>
      </c>
      <c r="D150" s="186" t="s">
        <v>187</v>
      </c>
      <c r="E150" s="338">
        <v>2000000</v>
      </c>
    </row>
    <row r="151" spans="1:5" ht="15" customHeight="1">
      <c r="A151" s="184">
        <v>2212</v>
      </c>
      <c r="B151" s="334" t="s">
        <v>211</v>
      </c>
      <c r="C151" s="335">
        <v>9000000</v>
      </c>
      <c r="D151" s="186" t="s">
        <v>342</v>
      </c>
      <c r="E151" s="338"/>
    </row>
    <row r="152" spans="1:5" ht="15" customHeight="1">
      <c r="A152" s="185">
        <v>2212</v>
      </c>
      <c r="B152" s="165" t="s">
        <v>188</v>
      </c>
      <c r="C152" s="151">
        <v>8000000</v>
      </c>
      <c r="D152" s="186" t="s">
        <v>212</v>
      </c>
      <c r="E152" s="338"/>
    </row>
    <row r="153" spans="1:5" ht="15" customHeight="1">
      <c r="A153" s="185">
        <v>2212</v>
      </c>
      <c r="B153" s="165" t="s">
        <v>189</v>
      </c>
      <c r="C153" s="151">
        <v>3000000</v>
      </c>
      <c r="D153" s="186" t="s">
        <v>213</v>
      </c>
      <c r="E153" s="338"/>
    </row>
    <row r="154" spans="1:5" ht="15" customHeight="1">
      <c r="A154" s="185">
        <v>2219</v>
      </c>
      <c r="B154" s="165" t="s">
        <v>190</v>
      </c>
      <c r="C154" s="151">
        <v>1500000</v>
      </c>
      <c r="D154" s="186" t="s">
        <v>191</v>
      </c>
      <c r="E154" s="338"/>
    </row>
    <row r="155" spans="1:5" ht="15" customHeight="1">
      <c r="A155" s="188">
        <v>2219</v>
      </c>
      <c r="B155" s="341" t="s">
        <v>192</v>
      </c>
      <c r="C155" s="152">
        <v>5000000</v>
      </c>
      <c r="D155" s="195" t="s">
        <v>183</v>
      </c>
      <c r="E155" s="338">
        <v>1500000</v>
      </c>
    </row>
    <row r="156" spans="1:5" ht="15" customHeight="1">
      <c r="A156" s="189">
        <v>2219</v>
      </c>
      <c r="B156" s="164" t="s">
        <v>193</v>
      </c>
      <c r="C156" s="152">
        <v>5000000</v>
      </c>
      <c r="D156" s="161"/>
      <c r="E156" s="338"/>
    </row>
    <row r="157" spans="1:5" ht="15" customHeight="1">
      <c r="A157" s="189">
        <v>2321</v>
      </c>
      <c r="B157" s="341" t="s">
        <v>194</v>
      </c>
      <c r="C157" s="152">
        <v>200000</v>
      </c>
      <c r="D157" s="161"/>
      <c r="E157" s="338">
        <v>200000</v>
      </c>
    </row>
    <row r="158" spans="1:6" ht="15" customHeight="1">
      <c r="A158" s="185">
        <v>3412</v>
      </c>
      <c r="B158" s="342" t="s">
        <v>195</v>
      </c>
      <c r="C158" s="151">
        <v>5250000</v>
      </c>
      <c r="D158" s="160"/>
      <c r="E158" s="338">
        <v>5250000</v>
      </c>
      <c r="F158" s="153"/>
    </row>
    <row r="159" spans="1:5" ht="15.75" customHeight="1">
      <c r="A159" s="185">
        <v>3631</v>
      </c>
      <c r="B159" s="342" t="s">
        <v>196</v>
      </c>
      <c r="C159" s="151">
        <v>2000000</v>
      </c>
      <c r="D159" s="160"/>
      <c r="E159" s="338">
        <v>2000000</v>
      </c>
    </row>
    <row r="160" spans="1:5" ht="15.75">
      <c r="A160" s="185">
        <v>3639</v>
      </c>
      <c r="B160" s="342" t="s">
        <v>197</v>
      </c>
      <c r="C160" s="151">
        <v>2000000</v>
      </c>
      <c r="D160" s="160"/>
      <c r="E160" s="338">
        <v>2000000</v>
      </c>
    </row>
    <row r="161" spans="1:5" ht="12.75" customHeight="1">
      <c r="A161" s="189">
        <v>3745</v>
      </c>
      <c r="B161" s="164" t="s">
        <v>198</v>
      </c>
      <c r="C161" s="152">
        <v>1200000</v>
      </c>
      <c r="D161" s="161"/>
      <c r="E161" s="338"/>
    </row>
    <row r="162" spans="1:5" ht="14.25" customHeight="1">
      <c r="A162" s="190">
        <v>3745</v>
      </c>
      <c r="B162" s="165" t="s">
        <v>199</v>
      </c>
      <c r="C162" s="151">
        <v>1800000</v>
      </c>
      <c r="D162" s="160"/>
      <c r="E162" s="339"/>
    </row>
    <row r="163" spans="1:5" ht="15.75">
      <c r="A163" s="189">
        <v>4351</v>
      </c>
      <c r="B163" s="341" t="s">
        <v>339</v>
      </c>
      <c r="C163" s="152">
        <v>2500000</v>
      </c>
      <c r="D163" s="329" t="s">
        <v>338</v>
      </c>
      <c r="E163" s="338">
        <v>2875000</v>
      </c>
    </row>
    <row r="164" spans="1:5" ht="12.75">
      <c r="A164" s="189">
        <v>2310</v>
      </c>
      <c r="B164" s="341" t="s">
        <v>216</v>
      </c>
      <c r="C164" s="152">
        <v>629000</v>
      </c>
      <c r="D164" s="191" t="s">
        <v>215</v>
      </c>
      <c r="E164" s="338">
        <v>629000</v>
      </c>
    </row>
    <row r="165" spans="1:5" ht="12.75">
      <c r="A165" s="189">
        <v>2321</v>
      </c>
      <c r="B165" s="341" t="s">
        <v>214</v>
      </c>
      <c r="C165" s="152">
        <v>947000</v>
      </c>
      <c r="D165" s="191" t="s">
        <v>215</v>
      </c>
      <c r="E165" s="338">
        <v>947000</v>
      </c>
    </row>
    <row r="166" spans="1:5" ht="12.75">
      <c r="A166" s="30"/>
      <c r="B166" s="81" t="s">
        <v>35</v>
      </c>
      <c r="C166" s="102">
        <f>SUM(C146:C165)</f>
        <v>79186000</v>
      </c>
      <c r="D166" s="6"/>
      <c r="E166" s="338"/>
    </row>
    <row r="167" spans="1:5" ht="12.75">
      <c r="A167" s="30"/>
      <c r="B167" s="81"/>
      <c r="C167" s="44"/>
      <c r="D167" s="6"/>
      <c r="E167" s="338"/>
    </row>
    <row r="168" spans="1:5" ht="12.75">
      <c r="A168" s="30" t="s">
        <v>42</v>
      </c>
      <c r="B168" s="99" t="s">
        <v>63</v>
      </c>
      <c r="C168" s="101"/>
      <c r="D168" s="181" t="s">
        <v>81</v>
      </c>
      <c r="E168" s="338"/>
    </row>
    <row r="169" spans="1:5" ht="12.75">
      <c r="A169" s="30" t="s">
        <v>108</v>
      </c>
      <c r="B169" s="81" t="s">
        <v>91</v>
      </c>
      <c r="C169" s="14">
        <v>80000</v>
      </c>
      <c r="D169" s="6"/>
      <c r="E169" s="338"/>
    </row>
    <row r="170" spans="1:5" ht="12.75">
      <c r="A170" s="30" t="s">
        <v>108</v>
      </c>
      <c r="B170" s="343" t="s">
        <v>92</v>
      </c>
      <c r="C170" s="14">
        <v>50000</v>
      </c>
      <c r="D170" s="6"/>
      <c r="E170" s="338">
        <v>50000</v>
      </c>
    </row>
    <row r="171" spans="1:5" ht="12.75">
      <c r="A171" s="30" t="s">
        <v>109</v>
      </c>
      <c r="B171" s="344" t="s">
        <v>93</v>
      </c>
      <c r="C171" s="14">
        <v>320000</v>
      </c>
      <c r="D171" s="6"/>
      <c r="E171" s="338">
        <v>320000</v>
      </c>
    </row>
    <row r="172" spans="1:5" ht="12.75">
      <c r="A172" s="30" t="s">
        <v>108</v>
      </c>
      <c r="B172" s="158" t="s">
        <v>110</v>
      </c>
      <c r="C172" s="14">
        <v>600000</v>
      </c>
      <c r="D172" s="6"/>
      <c r="E172" s="338"/>
    </row>
    <row r="173" spans="1:5" ht="12.75">
      <c r="A173" s="30" t="s">
        <v>108</v>
      </c>
      <c r="B173" s="344" t="s">
        <v>111</v>
      </c>
      <c r="C173" s="14">
        <v>60000</v>
      </c>
      <c r="D173" s="6"/>
      <c r="E173" s="338">
        <v>60000</v>
      </c>
    </row>
    <row r="174" spans="1:5" ht="12.75">
      <c r="A174" s="30" t="s">
        <v>108</v>
      </c>
      <c r="B174" s="158" t="s">
        <v>94</v>
      </c>
      <c r="C174" s="14">
        <v>4000000</v>
      </c>
      <c r="D174" s="6"/>
      <c r="E174" s="340"/>
    </row>
    <row r="175" spans="1:5" ht="12.75">
      <c r="A175" s="30" t="s">
        <v>108</v>
      </c>
      <c r="B175" s="158" t="s">
        <v>95</v>
      </c>
      <c r="C175" s="14">
        <v>700000</v>
      </c>
      <c r="D175" s="6"/>
      <c r="E175" s="340"/>
    </row>
    <row r="176" spans="1:5" ht="12.75">
      <c r="A176" s="30" t="s">
        <v>108</v>
      </c>
      <c r="B176" s="158" t="s">
        <v>112</v>
      </c>
      <c r="C176" s="14">
        <v>210000</v>
      </c>
      <c r="D176" s="6"/>
      <c r="E176" s="340"/>
    </row>
    <row r="177" spans="1:5" ht="12.75">
      <c r="A177" s="30" t="s">
        <v>108</v>
      </c>
      <c r="B177" s="158" t="s">
        <v>96</v>
      </c>
      <c r="C177" s="14">
        <v>70000</v>
      </c>
      <c r="D177" s="6"/>
      <c r="E177" s="340"/>
    </row>
    <row r="178" spans="1:5" ht="12.75">
      <c r="A178" s="30" t="s">
        <v>113</v>
      </c>
      <c r="B178" s="158" t="s">
        <v>97</v>
      </c>
      <c r="C178" s="14">
        <v>450000</v>
      </c>
      <c r="D178" s="6"/>
      <c r="E178" s="340"/>
    </row>
    <row r="179" spans="1:5" ht="12.75">
      <c r="A179" s="30" t="s">
        <v>114</v>
      </c>
      <c r="B179" s="344" t="s">
        <v>98</v>
      </c>
      <c r="C179" s="14">
        <v>720000</v>
      </c>
      <c r="D179" s="6"/>
      <c r="E179" s="340">
        <v>720000</v>
      </c>
    </row>
    <row r="180" spans="1:5" ht="12.75">
      <c r="A180" s="30" t="s">
        <v>114</v>
      </c>
      <c r="B180" s="158" t="s">
        <v>99</v>
      </c>
      <c r="C180" s="14">
        <v>85000</v>
      </c>
      <c r="D180" s="6"/>
      <c r="E180" s="340"/>
    </row>
    <row r="181" spans="1:5" ht="12.75">
      <c r="A181" s="30" t="s">
        <v>113</v>
      </c>
      <c r="B181" s="158" t="s">
        <v>115</v>
      </c>
      <c r="C181" s="14">
        <v>500000</v>
      </c>
      <c r="D181" s="6"/>
      <c r="E181" s="340"/>
    </row>
    <row r="182" spans="1:5" ht="12.75">
      <c r="A182" s="30" t="s">
        <v>113</v>
      </c>
      <c r="B182" s="158" t="s">
        <v>100</v>
      </c>
      <c r="C182" s="14">
        <v>200000</v>
      </c>
      <c r="D182" s="6"/>
      <c r="E182" s="340"/>
    </row>
    <row r="183" spans="1:5" ht="12.75">
      <c r="A183" s="30" t="s">
        <v>114</v>
      </c>
      <c r="B183" s="345" t="s">
        <v>116</v>
      </c>
      <c r="C183" s="110">
        <v>150000</v>
      </c>
      <c r="D183" s="6"/>
      <c r="E183" s="340">
        <v>150000</v>
      </c>
    </row>
    <row r="184" spans="1:5" ht="12.75">
      <c r="A184" s="30" t="s">
        <v>113</v>
      </c>
      <c r="B184" s="158" t="s">
        <v>101</v>
      </c>
      <c r="C184" s="14">
        <v>200000</v>
      </c>
      <c r="D184" s="6"/>
      <c r="E184" s="340"/>
    </row>
    <row r="185" spans="1:5" ht="16.5" customHeight="1">
      <c r="A185" s="42"/>
      <c r="B185" s="82" t="s">
        <v>35</v>
      </c>
      <c r="C185" s="102">
        <f>SUM(C169:C184)</f>
        <v>8395000</v>
      </c>
      <c r="D185" s="6"/>
      <c r="E185" s="340"/>
    </row>
    <row r="186" spans="1:5" ht="13.5" customHeight="1">
      <c r="A186" s="42"/>
      <c r="B186" s="82"/>
      <c r="C186" s="137"/>
      <c r="D186" s="6"/>
      <c r="E186" s="130"/>
    </row>
    <row r="187" spans="1:5" ht="13.5" customHeight="1">
      <c r="A187" s="42"/>
      <c r="B187" s="143"/>
      <c r="C187" s="137"/>
      <c r="D187" s="6"/>
      <c r="E187" s="142"/>
    </row>
    <row r="188" spans="1:5" ht="16.5" thickBot="1">
      <c r="A188" s="33"/>
      <c r="B188" s="192" t="s">
        <v>82</v>
      </c>
      <c r="C188" s="193">
        <f>SUM(C139+C143+C166+C185)</f>
        <v>88680000</v>
      </c>
      <c r="D188" s="75"/>
      <c r="E188" s="148">
        <f>SUM(E137:E186)</f>
        <v>21100000</v>
      </c>
    </row>
    <row r="189" spans="1:5" ht="18.75" customHeight="1">
      <c r="A189" s="92"/>
      <c r="B189" s="144" t="s">
        <v>83</v>
      </c>
      <c r="C189" s="145">
        <f>C133</f>
        <v>22222620</v>
      </c>
      <c r="D189" s="93"/>
      <c r="E189" s="146">
        <f>C133</f>
        <v>22222620</v>
      </c>
    </row>
    <row r="190" spans="1:5" ht="15">
      <c r="A190" s="92" t="s">
        <v>43</v>
      </c>
      <c r="B190" s="147" t="s">
        <v>57</v>
      </c>
      <c r="C190" s="128">
        <f>C189-C188</f>
        <v>-66457380</v>
      </c>
      <c r="D190" s="94"/>
      <c r="E190" s="149">
        <f>E189-E188</f>
        <v>1122620</v>
      </c>
    </row>
    <row r="191" spans="3:4" ht="12.75">
      <c r="C191" s="9"/>
      <c r="D191" s="5"/>
    </row>
    <row r="192" spans="1:4" ht="12.75">
      <c r="A192" s="36"/>
      <c r="B192" s="18" t="s">
        <v>8</v>
      </c>
      <c r="C192" s="12"/>
      <c r="D192" s="5"/>
    </row>
    <row r="193" spans="1:4" ht="12.75">
      <c r="A193" s="36"/>
      <c r="B193" s="3" t="s">
        <v>220</v>
      </c>
      <c r="C193" s="12"/>
      <c r="D193" s="5"/>
    </row>
    <row r="194" spans="1:4" ht="12.75">
      <c r="A194" s="36"/>
      <c r="B194" s="18"/>
      <c r="C194" s="12"/>
      <c r="D194" s="5"/>
    </row>
    <row r="195" spans="2:3" ht="12.75">
      <c r="B195" s="331" t="s">
        <v>344</v>
      </c>
      <c r="C195" s="37"/>
    </row>
    <row r="196" spans="1:3" ht="12.75">
      <c r="A196" s="39"/>
      <c r="B196" s="330" t="s">
        <v>343</v>
      </c>
      <c r="C196" s="41"/>
    </row>
    <row r="197" spans="1:3" ht="12.75">
      <c r="A197" s="39"/>
      <c r="B197" s="40"/>
      <c r="C197" s="40"/>
    </row>
    <row r="198" spans="1:3" ht="12.75">
      <c r="A198" s="39"/>
      <c r="B198" s="40"/>
      <c r="C198" s="40"/>
    </row>
  </sheetData>
  <sheetProtection/>
  <mergeCells count="6">
    <mergeCell ref="A5:B5"/>
    <mergeCell ref="A59:B59"/>
    <mergeCell ref="D128:D131"/>
    <mergeCell ref="D118:D120"/>
    <mergeCell ref="E133:E134"/>
    <mergeCell ref="E40:E4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H91" sqref="H91"/>
    </sheetView>
  </sheetViews>
  <sheetFormatPr defaultColWidth="9.00390625" defaultRowHeight="12.75"/>
  <cols>
    <col min="1" max="1" width="64.875" style="0" customWidth="1"/>
    <col min="2" max="5" width="12.875" style="0" customWidth="1"/>
    <col min="6" max="6" width="16.375" style="0" customWidth="1"/>
    <col min="7" max="7" width="12.875" style="0" customWidth="1"/>
    <col min="8" max="8" width="24.125" style="0" customWidth="1"/>
    <col min="9" max="9" width="26.75390625" style="0" customWidth="1"/>
  </cols>
  <sheetData>
    <row r="1" spans="1:9" ht="18.75">
      <c r="A1" s="196" t="s">
        <v>222</v>
      </c>
      <c r="B1" s="196"/>
      <c r="C1" s="197"/>
      <c r="D1" s="197"/>
      <c r="E1" s="196"/>
      <c r="F1" s="196"/>
      <c r="G1" s="198"/>
      <c r="H1" s="198"/>
      <c r="I1" s="199"/>
    </row>
    <row r="2" spans="1:9" ht="19.5" thickBot="1">
      <c r="A2" s="198"/>
      <c r="B2" s="198"/>
      <c r="C2" s="200"/>
      <c r="D2" s="200"/>
      <c r="E2" s="198"/>
      <c r="F2" s="198"/>
      <c r="G2" s="198"/>
      <c r="H2" s="198"/>
      <c r="I2" s="199"/>
    </row>
    <row r="3" spans="1:9" ht="16.5" thickBot="1">
      <c r="A3" s="201" t="s">
        <v>223</v>
      </c>
      <c r="B3" s="202" t="s">
        <v>224</v>
      </c>
      <c r="C3" s="203" t="s">
        <v>225</v>
      </c>
      <c r="D3" s="204" t="s">
        <v>226</v>
      </c>
      <c r="E3" s="203" t="s">
        <v>227</v>
      </c>
      <c r="F3" s="205" t="s">
        <v>228</v>
      </c>
      <c r="G3" s="206" t="s">
        <v>229</v>
      </c>
      <c r="H3" s="207" t="s">
        <v>230</v>
      </c>
      <c r="I3" s="208" t="s">
        <v>0</v>
      </c>
    </row>
    <row r="4" spans="1:9" ht="15">
      <c r="A4" s="209" t="s">
        <v>231</v>
      </c>
      <c r="B4" s="210">
        <v>231</v>
      </c>
      <c r="C4" s="211" t="s">
        <v>232</v>
      </c>
      <c r="D4" s="212" t="s">
        <v>144</v>
      </c>
      <c r="E4" s="213">
        <v>6121</v>
      </c>
      <c r="F4" s="213">
        <v>761</v>
      </c>
      <c r="G4" s="214"/>
      <c r="H4" s="215">
        <v>1200000</v>
      </c>
      <c r="I4" s="216" t="s">
        <v>233</v>
      </c>
    </row>
    <row r="5" spans="1:9" ht="15">
      <c r="A5" s="217" t="s">
        <v>234</v>
      </c>
      <c r="B5" s="218">
        <v>231</v>
      </c>
      <c r="C5" s="219" t="s">
        <v>232</v>
      </c>
      <c r="D5" s="220" t="s">
        <v>144</v>
      </c>
      <c r="E5" s="221">
        <v>6121</v>
      </c>
      <c r="F5" s="221">
        <v>584</v>
      </c>
      <c r="G5" s="222"/>
      <c r="H5" s="223">
        <v>158000</v>
      </c>
      <c r="I5" s="224" t="s">
        <v>233</v>
      </c>
    </row>
    <row r="6" spans="1:9" ht="30">
      <c r="A6" s="217" t="s">
        <v>235</v>
      </c>
      <c r="B6" s="218">
        <v>231</v>
      </c>
      <c r="C6" s="219" t="s">
        <v>232</v>
      </c>
      <c r="D6" s="220" t="s">
        <v>144</v>
      </c>
      <c r="E6" s="221">
        <v>6121</v>
      </c>
      <c r="F6" s="221">
        <v>960</v>
      </c>
      <c r="G6" s="222"/>
      <c r="H6" s="223">
        <v>120000</v>
      </c>
      <c r="I6" s="224" t="s">
        <v>233</v>
      </c>
    </row>
    <row r="7" spans="1:9" ht="15">
      <c r="A7" s="217" t="s">
        <v>236</v>
      </c>
      <c r="B7" s="218">
        <v>231</v>
      </c>
      <c r="C7" s="219" t="s">
        <v>232</v>
      </c>
      <c r="D7" s="220" t="s">
        <v>144</v>
      </c>
      <c r="E7" s="221">
        <v>6121</v>
      </c>
      <c r="F7" s="221">
        <v>402</v>
      </c>
      <c r="G7" s="222"/>
      <c r="H7" s="223">
        <v>23500000</v>
      </c>
      <c r="I7" s="224" t="s">
        <v>233</v>
      </c>
    </row>
    <row r="8" spans="1:9" ht="15">
      <c r="A8" s="217" t="s">
        <v>186</v>
      </c>
      <c r="B8" s="218">
        <v>231</v>
      </c>
      <c r="C8" s="219" t="s">
        <v>232</v>
      </c>
      <c r="D8" s="220" t="s">
        <v>144</v>
      </c>
      <c r="E8" s="221">
        <v>5171</v>
      </c>
      <c r="F8" s="221"/>
      <c r="G8" s="222"/>
      <c r="H8" s="223">
        <v>2000000</v>
      </c>
      <c r="I8" s="224" t="s">
        <v>233</v>
      </c>
    </row>
    <row r="9" spans="1:9" ht="30">
      <c r="A9" s="217" t="s">
        <v>237</v>
      </c>
      <c r="B9" s="218">
        <v>231</v>
      </c>
      <c r="C9" s="219" t="s">
        <v>232</v>
      </c>
      <c r="D9" s="220" t="s">
        <v>144</v>
      </c>
      <c r="E9" s="221">
        <v>6121</v>
      </c>
      <c r="F9" s="221">
        <v>929</v>
      </c>
      <c r="G9" s="222"/>
      <c r="H9" s="223">
        <v>2400000</v>
      </c>
      <c r="I9" s="224" t="s">
        <v>233</v>
      </c>
    </row>
    <row r="10" spans="1:9" ht="15">
      <c r="A10" s="217" t="s">
        <v>238</v>
      </c>
      <c r="B10" s="218">
        <v>231</v>
      </c>
      <c r="C10" s="219" t="s">
        <v>232</v>
      </c>
      <c r="D10" s="220" t="s">
        <v>144</v>
      </c>
      <c r="E10" s="221">
        <v>6121</v>
      </c>
      <c r="F10" s="221">
        <v>584</v>
      </c>
      <c r="G10" s="222"/>
      <c r="H10" s="223">
        <v>15000000</v>
      </c>
      <c r="I10" s="224" t="s">
        <v>233</v>
      </c>
    </row>
    <row r="11" spans="1:9" ht="15">
      <c r="A11" s="225" t="s">
        <v>239</v>
      </c>
      <c r="B11" s="226">
        <v>231</v>
      </c>
      <c r="C11" s="227" t="s">
        <v>232</v>
      </c>
      <c r="D11" s="228" t="s">
        <v>142</v>
      </c>
      <c r="E11" s="229">
        <v>5171</v>
      </c>
      <c r="F11" s="229"/>
      <c r="G11" s="230"/>
      <c r="H11" s="231">
        <v>48000</v>
      </c>
      <c r="I11" s="232" t="s">
        <v>233</v>
      </c>
    </row>
    <row r="12" spans="1:9" ht="15">
      <c r="A12" s="225" t="s">
        <v>190</v>
      </c>
      <c r="B12" s="226">
        <v>231</v>
      </c>
      <c r="C12" s="227" t="s">
        <v>232</v>
      </c>
      <c r="D12" s="228" t="s">
        <v>142</v>
      </c>
      <c r="E12" s="229">
        <v>5171</v>
      </c>
      <c r="F12" s="229"/>
      <c r="G12" s="230"/>
      <c r="H12" s="231">
        <v>1500000</v>
      </c>
      <c r="I12" s="232" t="s">
        <v>233</v>
      </c>
    </row>
    <row r="13" spans="1:9" ht="15">
      <c r="A13" s="225" t="s">
        <v>240</v>
      </c>
      <c r="B13" s="226">
        <v>231</v>
      </c>
      <c r="C13" s="227" t="s">
        <v>232</v>
      </c>
      <c r="D13" s="228" t="s">
        <v>142</v>
      </c>
      <c r="E13" s="229">
        <v>6121</v>
      </c>
      <c r="F13" s="229">
        <v>862</v>
      </c>
      <c r="G13" s="230"/>
      <c r="H13" s="231">
        <v>500000</v>
      </c>
      <c r="I13" s="232" t="s">
        <v>233</v>
      </c>
    </row>
    <row r="14" spans="1:9" ht="15">
      <c r="A14" s="233" t="s">
        <v>241</v>
      </c>
      <c r="B14" s="234">
        <v>231</v>
      </c>
      <c r="C14" s="235" t="s">
        <v>232</v>
      </c>
      <c r="D14" s="236" t="s">
        <v>242</v>
      </c>
      <c r="E14" s="237">
        <v>5171</v>
      </c>
      <c r="F14" s="237"/>
      <c r="G14" s="238"/>
      <c r="H14" s="223">
        <v>50000</v>
      </c>
      <c r="I14" s="224" t="s">
        <v>243</v>
      </c>
    </row>
    <row r="15" spans="1:9" ht="15">
      <c r="A15" s="233" t="s">
        <v>244</v>
      </c>
      <c r="B15" s="234">
        <v>231</v>
      </c>
      <c r="C15" s="235" t="s">
        <v>232</v>
      </c>
      <c r="D15" s="236" t="s">
        <v>149</v>
      </c>
      <c r="E15" s="237">
        <v>6349</v>
      </c>
      <c r="F15" s="237"/>
      <c r="G15" s="238">
        <v>6349</v>
      </c>
      <c r="H15" s="223">
        <v>1607000</v>
      </c>
      <c r="I15" s="224" t="s">
        <v>233</v>
      </c>
    </row>
    <row r="16" spans="1:9" ht="15">
      <c r="A16" s="233" t="s">
        <v>245</v>
      </c>
      <c r="B16" s="234">
        <v>231</v>
      </c>
      <c r="C16" s="235" t="s">
        <v>232</v>
      </c>
      <c r="D16" s="236" t="s">
        <v>149</v>
      </c>
      <c r="E16" s="237">
        <v>6349</v>
      </c>
      <c r="F16" s="237"/>
      <c r="G16" s="238">
        <v>6349</v>
      </c>
      <c r="H16" s="223">
        <v>2236000</v>
      </c>
      <c r="I16" s="224" t="s">
        <v>233</v>
      </c>
    </row>
    <row r="17" spans="1:9" ht="15">
      <c r="A17" s="233" t="s">
        <v>246</v>
      </c>
      <c r="B17" s="234">
        <v>231</v>
      </c>
      <c r="C17" s="235" t="s">
        <v>232</v>
      </c>
      <c r="D17" s="236" t="s">
        <v>149</v>
      </c>
      <c r="E17" s="237">
        <v>6349</v>
      </c>
      <c r="F17" s="237">
        <v>309</v>
      </c>
      <c r="G17" s="238">
        <v>6349</v>
      </c>
      <c r="H17" s="223">
        <v>3500000</v>
      </c>
      <c r="I17" s="224" t="s">
        <v>233</v>
      </c>
    </row>
    <row r="18" spans="1:9" ht="15">
      <c r="A18" s="233" t="s">
        <v>247</v>
      </c>
      <c r="B18" s="234">
        <v>231</v>
      </c>
      <c r="C18" s="235" t="s">
        <v>232</v>
      </c>
      <c r="D18" s="236" t="s">
        <v>149</v>
      </c>
      <c r="E18" s="237">
        <v>6349</v>
      </c>
      <c r="F18" s="237">
        <v>309</v>
      </c>
      <c r="G18" s="238">
        <v>6349</v>
      </c>
      <c r="H18" s="223">
        <v>500000</v>
      </c>
      <c r="I18" s="224" t="s">
        <v>233</v>
      </c>
    </row>
    <row r="19" spans="1:9" ht="15">
      <c r="A19" s="233" t="s">
        <v>248</v>
      </c>
      <c r="B19" s="234">
        <v>231</v>
      </c>
      <c r="C19" s="235" t="s">
        <v>232</v>
      </c>
      <c r="D19" s="236" t="s">
        <v>149</v>
      </c>
      <c r="E19" s="237">
        <v>6349</v>
      </c>
      <c r="F19" s="237"/>
      <c r="G19" s="238">
        <v>6349</v>
      </c>
      <c r="H19" s="223">
        <v>293000</v>
      </c>
      <c r="I19" s="224" t="s">
        <v>233</v>
      </c>
    </row>
    <row r="20" spans="1:9" ht="15">
      <c r="A20" s="225" t="s">
        <v>249</v>
      </c>
      <c r="B20" s="226">
        <v>231</v>
      </c>
      <c r="C20" s="227" t="s">
        <v>232</v>
      </c>
      <c r="D20" s="228" t="s">
        <v>149</v>
      </c>
      <c r="E20" s="229">
        <v>6349</v>
      </c>
      <c r="F20" s="229">
        <v>310</v>
      </c>
      <c r="G20" s="230">
        <v>6349</v>
      </c>
      <c r="H20" s="231">
        <v>1930000</v>
      </c>
      <c r="I20" s="232" t="s">
        <v>233</v>
      </c>
    </row>
    <row r="21" spans="1:9" ht="15">
      <c r="A21" s="233" t="s">
        <v>250</v>
      </c>
      <c r="B21" s="234">
        <v>231</v>
      </c>
      <c r="C21" s="235" t="s">
        <v>232</v>
      </c>
      <c r="D21" s="236" t="s">
        <v>156</v>
      </c>
      <c r="E21" s="237">
        <v>5171</v>
      </c>
      <c r="F21" s="237">
        <v>304</v>
      </c>
      <c r="G21" s="238"/>
      <c r="H21" s="223">
        <v>200000</v>
      </c>
      <c r="I21" s="224" t="s">
        <v>233</v>
      </c>
    </row>
    <row r="22" spans="1:9" ht="15">
      <c r="A22" s="233" t="s">
        <v>244</v>
      </c>
      <c r="B22" s="234">
        <v>231</v>
      </c>
      <c r="C22" s="235" t="s">
        <v>232</v>
      </c>
      <c r="D22" s="236" t="s">
        <v>153</v>
      </c>
      <c r="E22" s="237">
        <v>6349</v>
      </c>
      <c r="F22" s="237"/>
      <c r="G22" s="238">
        <v>6349</v>
      </c>
      <c r="H22" s="239">
        <v>1607000</v>
      </c>
      <c r="I22" s="224" t="s">
        <v>233</v>
      </c>
    </row>
    <row r="23" spans="1:9" ht="15">
      <c r="A23" s="233" t="s">
        <v>251</v>
      </c>
      <c r="B23" s="234">
        <v>231</v>
      </c>
      <c r="C23" s="235" t="s">
        <v>232</v>
      </c>
      <c r="D23" s="236" t="s">
        <v>153</v>
      </c>
      <c r="E23" s="237">
        <v>6349</v>
      </c>
      <c r="F23" s="237"/>
      <c r="G23" s="238">
        <v>6349</v>
      </c>
      <c r="H23" s="240">
        <v>200000</v>
      </c>
      <c r="I23" s="232" t="s">
        <v>233</v>
      </c>
    </row>
    <row r="24" spans="1:9" ht="15">
      <c r="A24" s="233" t="s">
        <v>248</v>
      </c>
      <c r="B24" s="234">
        <v>231</v>
      </c>
      <c r="C24" s="235" t="s">
        <v>232</v>
      </c>
      <c r="D24" s="236" t="s">
        <v>153</v>
      </c>
      <c r="E24" s="237">
        <v>6349</v>
      </c>
      <c r="F24" s="237"/>
      <c r="G24" s="238">
        <v>6349</v>
      </c>
      <c r="H24" s="240">
        <v>293000</v>
      </c>
      <c r="I24" s="232" t="s">
        <v>233</v>
      </c>
    </row>
    <row r="25" spans="1:9" ht="15">
      <c r="A25" s="233" t="s">
        <v>252</v>
      </c>
      <c r="B25" s="234">
        <v>231</v>
      </c>
      <c r="C25" s="235" t="s">
        <v>232</v>
      </c>
      <c r="D25" s="236" t="s">
        <v>153</v>
      </c>
      <c r="E25" s="237">
        <v>6349</v>
      </c>
      <c r="F25" s="237">
        <v>310</v>
      </c>
      <c r="G25" s="238">
        <v>6349</v>
      </c>
      <c r="H25" s="240">
        <v>8000000</v>
      </c>
      <c r="I25" s="232" t="s">
        <v>233</v>
      </c>
    </row>
    <row r="26" spans="1:9" ht="15">
      <c r="A26" s="233" t="s">
        <v>253</v>
      </c>
      <c r="B26" s="241">
        <v>231</v>
      </c>
      <c r="C26" s="242" t="s">
        <v>232</v>
      </c>
      <c r="D26" s="243" t="s">
        <v>153</v>
      </c>
      <c r="E26" s="244">
        <v>6349</v>
      </c>
      <c r="F26" s="244"/>
      <c r="G26" s="245">
        <v>6349</v>
      </c>
      <c r="H26" s="246">
        <v>140000</v>
      </c>
      <c r="I26" s="247" t="s">
        <v>233</v>
      </c>
    </row>
    <row r="27" spans="1:9" ht="15">
      <c r="A27" s="225" t="s">
        <v>254</v>
      </c>
      <c r="B27" s="226">
        <v>231</v>
      </c>
      <c r="C27" s="227" t="s">
        <v>232</v>
      </c>
      <c r="D27" s="228" t="s">
        <v>108</v>
      </c>
      <c r="E27" s="229">
        <v>5171</v>
      </c>
      <c r="F27" s="229">
        <v>11</v>
      </c>
      <c r="G27" s="230"/>
      <c r="H27" s="231">
        <v>270000</v>
      </c>
      <c r="I27" s="232" t="s">
        <v>255</v>
      </c>
    </row>
    <row r="28" spans="1:9" ht="15">
      <c r="A28" s="225" t="s">
        <v>256</v>
      </c>
      <c r="B28" s="226">
        <v>231</v>
      </c>
      <c r="C28" s="227" t="s">
        <v>232</v>
      </c>
      <c r="D28" s="228" t="s">
        <v>108</v>
      </c>
      <c r="E28" s="229">
        <v>5171</v>
      </c>
      <c r="F28" s="229">
        <v>11</v>
      </c>
      <c r="G28" s="230"/>
      <c r="H28" s="231">
        <v>60000</v>
      </c>
      <c r="I28" s="232" t="s">
        <v>255</v>
      </c>
    </row>
    <row r="29" spans="1:9" ht="15">
      <c r="A29" s="248" t="s">
        <v>257</v>
      </c>
      <c r="B29" s="241">
        <v>231</v>
      </c>
      <c r="C29" s="242" t="s">
        <v>232</v>
      </c>
      <c r="D29" s="243" t="s">
        <v>108</v>
      </c>
      <c r="E29" s="244">
        <v>6121</v>
      </c>
      <c r="F29" s="244">
        <v>14</v>
      </c>
      <c r="G29" s="245"/>
      <c r="H29" s="249">
        <v>400000</v>
      </c>
      <c r="I29" s="224" t="s">
        <v>255</v>
      </c>
    </row>
    <row r="30" spans="1:9" ht="15">
      <c r="A30" s="225" t="s">
        <v>258</v>
      </c>
      <c r="B30" s="226">
        <v>231</v>
      </c>
      <c r="C30" s="227" t="s">
        <v>232</v>
      </c>
      <c r="D30" s="228" t="s">
        <v>108</v>
      </c>
      <c r="E30" s="229">
        <v>5171</v>
      </c>
      <c r="F30" s="229">
        <v>12</v>
      </c>
      <c r="G30" s="230"/>
      <c r="H30" s="231">
        <v>900000</v>
      </c>
      <c r="I30" s="224" t="s">
        <v>255</v>
      </c>
    </row>
    <row r="31" spans="1:9" ht="15">
      <c r="A31" s="225" t="s">
        <v>259</v>
      </c>
      <c r="B31" s="226">
        <v>231</v>
      </c>
      <c r="C31" s="227" t="s">
        <v>232</v>
      </c>
      <c r="D31" s="228" t="s">
        <v>108</v>
      </c>
      <c r="E31" s="229">
        <v>6122</v>
      </c>
      <c r="F31" s="229">
        <v>15</v>
      </c>
      <c r="G31" s="230"/>
      <c r="H31" s="231">
        <v>120000</v>
      </c>
      <c r="I31" s="224" t="s">
        <v>255</v>
      </c>
    </row>
    <row r="32" spans="1:9" ht="15">
      <c r="A32" s="225" t="s">
        <v>260</v>
      </c>
      <c r="B32" s="226">
        <v>231</v>
      </c>
      <c r="C32" s="227" t="s">
        <v>232</v>
      </c>
      <c r="D32" s="228" t="s">
        <v>108</v>
      </c>
      <c r="E32" s="229">
        <v>5171</v>
      </c>
      <c r="F32" s="229">
        <v>46</v>
      </c>
      <c r="G32" s="230"/>
      <c r="H32" s="231">
        <v>200000</v>
      </c>
      <c r="I32" s="224" t="s">
        <v>255</v>
      </c>
    </row>
    <row r="33" spans="1:9" ht="15">
      <c r="A33" s="225" t="s">
        <v>261</v>
      </c>
      <c r="B33" s="226">
        <v>231</v>
      </c>
      <c r="C33" s="227" t="s">
        <v>232</v>
      </c>
      <c r="D33" s="228" t="s">
        <v>108</v>
      </c>
      <c r="E33" s="229">
        <v>5171</v>
      </c>
      <c r="F33" s="229">
        <v>46</v>
      </c>
      <c r="G33" s="230"/>
      <c r="H33" s="231">
        <v>50000</v>
      </c>
      <c r="I33" s="224" t="s">
        <v>255</v>
      </c>
    </row>
    <row r="34" spans="1:9" ht="15">
      <c r="A34" s="225" t="s">
        <v>262</v>
      </c>
      <c r="B34" s="226">
        <v>231</v>
      </c>
      <c r="C34" s="227" t="s">
        <v>232</v>
      </c>
      <c r="D34" s="228" t="s">
        <v>108</v>
      </c>
      <c r="E34" s="229">
        <v>5171</v>
      </c>
      <c r="F34" s="229">
        <v>9</v>
      </c>
      <c r="G34" s="230"/>
      <c r="H34" s="231">
        <v>110000</v>
      </c>
      <c r="I34" s="224" t="s">
        <v>255</v>
      </c>
    </row>
    <row r="35" spans="1:9" ht="15">
      <c r="A35" s="225" t="s">
        <v>263</v>
      </c>
      <c r="B35" s="226">
        <v>231</v>
      </c>
      <c r="C35" s="227" t="s">
        <v>232</v>
      </c>
      <c r="D35" s="228" t="s">
        <v>108</v>
      </c>
      <c r="E35" s="229">
        <v>5171</v>
      </c>
      <c r="F35" s="229">
        <v>16</v>
      </c>
      <c r="G35" s="230"/>
      <c r="H35" s="231">
        <v>260000</v>
      </c>
      <c r="I35" s="224" t="s">
        <v>255</v>
      </c>
    </row>
    <row r="36" spans="1:9" ht="15">
      <c r="A36" s="225" t="s">
        <v>264</v>
      </c>
      <c r="B36" s="226">
        <v>231</v>
      </c>
      <c r="C36" s="227" t="s">
        <v>232</v>
      </c>
      <c r="D36" s="228" t="s">
        <v>108</v>
      </c>
      <c r="E36" s="229">
        <v>6121</v>
      </c>
      <c r="F36" s="229">
        <v>920</v>
      </c>
      <c r="G36" s="230"/>
      <c r="H36" s="231">
        <v>200000</v>
      </c>
      <c r="I36" s="224" t="s">
        <v>255</v>
      </c>
    </row>
    <row r="37" spans="1:9" ht="15">
      <c r="A37" s="250" t="s">
        <v>265</v>
      </c>
      <c r="B37" s="251">
        <v>231</v>
      </c>
      <c r="C37" s="252" t="s">
        <v>232</v>
      </c>
      <c r="D37" s="253" t="s">
        <v>113</v>
      </c>
      <c r="E37" s="254">
        <v>5171</v>
      </c>
      <c r="F37" s="254">
        <v>21</v>
      </c>
      <c r="G37" s="255"/>
      <c r="H37" s="256">
        <v>100000</v>
      </c>
      <c r="I37" s="257" t="s">
        <v>255</v>
      </c>
    </row>
    <row r="38" spans="1:9" ht="15">
      <c r="A38" s="250" t="s">
        <v>266</v>
      </c>
      <c r="B38" s="251">
        <v>231</v>
      </c>
      <c r="C38" s="252" t="s">
        <v>232</v>
      </c>
      <c r="D38" s="253" t="s">
        <v>113</v>
      </c>
      <c r="E38" s="254">
        <v>6121</v>
      </c>
      <c r="F38" s="254">
        <v>47</v>
      </c>
      <c r="G38" s="255"/>
      <c r="H38" s="258">
        <v>2450000</v>
      </c>
      <c r="I38" s="257" t="s">
        <v>255</v>
      </c>
    </row>
    <row r="39" spans="1:9" ht="15">
      <c r="A39" s="250" t="s">
        <v>267</v>
      </c>
      <c r="B39" s="251">
        <v>231</v>
      </c>
      <c r="C39" s="252" t="s">
        <v>232</v>
      </c>
      <c r="D39" s="253" t="s">
        <v>113</v>
      </c>
      <c r="E39" s="254">
        <v>5171</v>
      </c>
      <c r="F39" s="254">
        <v>47</v>
      </c>
      <c r="G39" s="255"/>
      <c r="H39" s="258">
        <v>60000</v>
      </c>
      <c r="I39" s="257" t="s">
        <v>255</v>
      </c>
    </row>
    <row r="40" spans="1:9" ht="15">
      <c r="A40" s="259" t="s">
        <v>268</v>
      </c>
      <c r="B40" s="260">
        <v>231</v>
      </c>
      <c r="C40" s="261" t="s">
        <v>232</v>
      </c>
      <c r="D40" s="262" t="s">
        <v>113</v>
      </c>
      <c r="E40" s="263">
        <v>5171</v>
      </c>
      <c r="F40" s="263">
        <v>241</v>
      </c>
      <c r="G40" s="264"/>
      <c r="H40" s="258">
        <v>60000</v>
      </c>
      <c r="I40" s="257" t="s">
        <v>255</v>
      </c>
    </row>
    <row r="41" spans="1:9" ht="15">
      <c r="A41" s="259" t="s">
        <v>269</v>
      </c>
      <c r="B41" s="260">
        <v>231</v>
      </c>
      <c r="C41" s="261" t="s">
        <v>232</v>
      </c>
      <c r="D41" s="262" t="s">
        <v>113</v>
      </c>
      <c r="E41" s="263">
        <v>6122</v>
      </c>
      <c r="F41" s="263">
        <v>241</v>
      </c>
      <c r="G41" s="264"/>
      <c r="H41" s="258">
        <v>750000</v>
      </c>
      <c r="I41" s="257" t="s">
        <v>255</v>
      </c>
    </row>
    <row r="42" spans="1:9" ht="15">
      <c r="A42" s="265" t="s">
        <v>270</v>
      </c>
      <c r="B42" s="266">
        <v>231</v>
      </c>
      <c r="C42" s="267" t="s">
        <v>232</v>
      </c>
      <c r="D42" s="268" t="s">
        <v>113</v>
      </c>
      <c r="E42" s="269">
        <v>5171</v>
      </c>
      <c r="F42" s="269">
        <v>43</v>
      </c>
      <c r="G42" s="270"/>
      <c r="H42" s="271">
        <v>170000</v>
      </c>
      <c r="I42" s="257" t="s">
        <v>255</v>
      </c>
    </row>
    <row r="43" spans="1:9" ht="15.75" thickBot="1">
      <c r="A43" s="272" t="s">
        <v>271</v>
      </c>
      <c r="B43" s="273">
        <v>231</v>
      </c>
      <c r="C43" s="274" t="s">
        <v>232</v>
      </c>
      <c r="D43" s="275" t="s">
        <v>113</v>
      </c>
      <c r="E43" s="276">
        <v>5171</v>
      </c>
      <c r="F43" s="276">
        <v>47</v>
      </c>
      <c r="G43" s="277"/>
      <c r="H43" s="258">
        <v>400000</v>
      </c>
      <c r="I43" s="257" t="s">
        <v>255</v>
      </c>
    </row>
    <row r="44" spans="1:9" ht="15">
      <c r="A44" s="233" t="s">
        <v>272</v>
      </c>
      <c r="B44" s="234">
        <v>231</v>
      </c>
      <c r="C44" s="235" t="s">
        <v>232</v>
      </c>
      <c r="D44" s="236" t="s">
        <v>114</v>
      </c>
      <c r="E44" s="237">
        <v>6122</v>
      </c>
      <c r="F44" s="237">
        <v>31</v>
      </c>
      <c r="G44" s="238"/>
      <c r="H44" s="223">
        <v>480000</v>
      </c>
      <c r="I44" s="216" t="s">
        <v>255</v>
      </c>
    </row>
    <row r="45" spans="1:9" ht="15">
      <c r="A45" s="250" t="s">
        <v>273</v>
      </c>
      <c r="B45" s="251">
        <v>231</v>
      </c>
      <c r="C45" s="252" t="s">
        <v>232</v>
      </c>
      <c r="D45" s="253" t="s">
        <v>114</v>
      </c>
      <c r="E45" s="254">
        <v>5171</v>
      </c>
      <c r="F45" s="254">
        <v>31</v>
      </c>
      <c r="G45" s="255"/>
      <c r="H45" s="256">
        <v>65000</v>
      </c>
      <c r="I45" s="224" t="s">
        <v>255</v>
      </c>
    </row>
    <row r="46" spans="1:9" ht="15">
      <c r="A46" s="233" t="s">
        <v>274</v>
      </c>
      <c r="B46" s="234">
        <v>231</v>
      </c>
      <c r="C46" s="235" t="s">
        <v>232</v>
      </c>
      <c r="D46" s="236" t="s">
        <v>275</v>
      </c>
      <c r="E46" s="237">
        <v>6122</v>
      </c>
      <c r="F46" s="237">
        <v>41</v>
      </c>
      <c r="G46" s="238"/>
      <c r="H46" s="223">
        <v>210000</v>
      </c>
      <c r="I46" s="224" t="s">
        <v>276</v>
      </c>
    </row>
    <row r="47" spans="1:9" ht="15">
      <c r="A47" s="248" t="s">
        <v>277</v>
      </c>
      <c r="B47" s="241">
        <v>231</v>
      </c>
      <c r="C47" s="242" t="s">
        <v>232</v>
      </c>
      <c r="D47" s="243" t="s">
        <v>161</v>
      </c>
      <c r="E47" s="244">
        <v>5171</v>
      </c>
      <c r="F47" s="244">
        <v>61</v>
      </c>
      <c r="G47" s="245"/>
      <c r="H47" s="249">
        <v>80000</v>
      </c>
      <c r="I47" s="224" t="s">
        <v>278</v>
      </c>
    </row>
    <row r="48" spans="1:9" ht="15">
      <c r="A48" s="225" t="s">
        <v>279</v>
      </c>
      <c r="B48" s="226">
        <v>231</v>
      </c>
      <c r="C48" s="227" t="s">
        <v>232</v>
      </c>
      <c r="D48" s="228" t="s">
        <v>161</v>
      </c>
      <c r="E48" s="229">
        <v>6121</v>
      </c>
      <c r="F48" s="229">
        <v>965</v>
      </c>
      <c r="G48" s="230"/>
      <c r="H48" s="231">
        <v>800000</v>
      </c>
      <c r="I48" s="232" t="s">
        <v>255</v>
      </c>
    </row>
    <row r="49" spans="1:9" ht="15">
      <c r="A49" s="225" t="s">
        <v>280</v>
      </c>
      <c r="B49" s="226">
        <v>231</v>
      </c>
      <c r="C49" s="227" t="s">
        <v>232</v>
      </c>
      <c r="D49" s="228" t="s">
        <v>281</v>
      </c>
      <c r="E49" s="229">
        <v>6121</v>
      </c>
      <c r="F49" s="229">
        <v>966</v>
      </c>
      <c r="G49" s="230"/>
      <c r="H49" s="231">
        <v>820000</v>
      </c>
      <c r="I49" s="232" t="s">
        <v>255</v>
      </c>
    </row>
    <row r="50" spans="1:9" ht="15">
      <c r="A50" s="225" t="s">
        <v>282</v>
      </c>
      <c r="B50" s="226">
        <v>231</v>
      </c>
      <c r="C50" s="227" t="s">
        <v>232</v>
      </c>
      <c r="D50" s="228" t="s">
        <v>283</v>
      </c>
      <c r="E50" s="229">
        <v>5171</v>
      </c>
      <c r="F50" s="229">
        <v>64</v>
      </c>
      <c r="G50" s="230"/>
      <c r="H50" s="231">
        <v>30000</v>
      </c>
      <c r="I50" s="232" t="s">
        <v>284</v>
      </c>
    </row>
    <row r="51" spans="1:9" ht="15">
      <c r="A51" s="233" t="s">
        <v>285</v>
      </c>
      <c r="B51" s="234">
        <v>231</v>
      </c>
      <c r="C51" s="235" t="s">
        <v>232</v>
      </c>
      <c r="D51" s="236" t="s">
        <v>283</v>
      </c>
      <c r="E51" s="237">
        <v>6121</v>
      </c>
      <c r="F51" s="237">
        <v>89</v>
      </c>
      <c r="G51" s="238"/>
      <c r="H51" s="223">
        <v>60000</v>
      </c>
      <c r="I51" s="224" t="s">
        <v>284</v>
      </c>
    </row>
    <row r="52" spans="1:9" ht="15">
      <c r="A52" s="248" t="s">
        <v>286</v>
      </c>
      <c r="B52" s="241">
        <v>231</v>
      </c>
      <c r="C52" s="242" t="s">
        <v>232</v>
      </c>
      <c r="D52" s="243" t="s">
        <v>287</v>
      </c>
      <c r="E52" s="244">
        <v>5171</v>
      </c>
      <c r="F52" s="244">
        <v>310</v>
      </c>
      <c r="G52" s="245"/>
      <c r="H52" s="249">
        <v>150000</v>
      </c>
      <c r="I52" s="247" t="s">
        <v>255</v>
      </c>
    </row>
    <row r="53" spans="1:9" ht="15">
      <c r="A53" s="278" t="s">
        <v>288</v>
      </c>
      <c r="B53" s="279">
        <v>231</v>
      </c>
      <c r="C53" s="280" t="s">
        <v>232</v>
      </c>
      <c r="D53" s="281" t="s">
        <v>287</v>
      </c>
      <c r="E53" s="282">
        <v>5171</v>
      </c>
      <c r="F53" s="282">
        <v>304</v>
      </c>
      <c r="G53" s="283"/>
      <c r="H53" s="284">
        <v>200000</v>
      </c>
      <c r="I53" s="285" t="s">
        <v>255</v>
      </c>
    </row>
    <row r="54" spans="1:9" ht="15">
      <c r="A54" s="225" t="s">
        <v>289</v>
      </c>
      <c r="B54" s="226">
        <v>231</v>
      </c>
      <c r="C54" s="227" t="s">
        <v>232</v>
      </c>
      <c r="D54" s="228" t="s">
        <v>287</v>
      </c>
      <c r="E54" s="229">
        <v>5171</v>
      </c>
      <c r="F54" s="229">
        <v>309</v>
      </c>
      <c r="G54" s="230"/>
      <c r="H54" s="231">
        <v>200000</v>
      </c>
      <c r="I54" s="232" t="s">
        <v>255</v>
      </c>
    </row>
    <row r="55" spans="1:9" ht="15">
      <c r="A55" s="233" t="s">
        <v>290</v>
      </c>
      <c r="B55" s="234">
        <v>231</v>
      </c>
      <c r="C55" s="235" t="s">
        <v>232</v>
      </c>
      <c r="D55" s="236" t="s">
        <v>291</v>
      </c>
      <c r="E55" s="237">
        <v>5164</v>
      </c>
      <c r="F55" s="237"/>
      <c r="G55" s="238"/>
      <c r="H55" s="223">
        <v>142000</v>
      </c>
      <c r="I55" s="224" t="s">
        <v>278</v>
      </c>
    </row>
    <row r="56" spans="1:9" ht="15">
      <c r="A56" s="233" t="s">
        <v>292</v>
      </c>
      <c r="B56" s="234">
        <v>231</v>
      </c>
      <c r="C56" s="235" t="s">
        <v>232</v>
      </c>
      <c r="D56" s="236" t="s">
        <v>164</v>
      </c>
      <c r="E56" s="237">
        <v>6121</v>
      </c>
      <c r="F56" s="237">
        <v>834</v>
      </c>
      <c r="G56" s="238"/>
      <c r="H56" s="223">
        <v>55000</v>
      </c>
      <c r="I56" s="224" t="s">
        <v>233</v>
      </c>
    </row>
    <row r="57" spans="1:9" ht="15">
      <c r="A57" s="225" t="s">
        <v>293</v>
      </c>
      <c r="B57" s="226">
        <v>231</v>
      </c>
      <c r="C57" s="227" t="s">
        <v>232</v>
      </c>
      <c r="D57" s="228" t="s">
        <v>164</v>
      </c>
      <c r="E57" s="229">
        <v>6121</v>
      </c>
      <c r="F57" s="229">
        <v>957</v>
      </c>
      <c r="G57" s="230"/>
      <c r="H57" s="231">
        <v>160000</v>
      </c>
      <c r="I57" s="232" t="s">
        <v>233</v>
      </c>
    </row>
    <row r="58" spans="1:9" ht="15">
      <c r="A58" s="225" t="s">
        <v>294</v>
      </c>
      <c r="B58" s="226">
        <v>231</v>
      </c>
      <c r="C58" s="227" t="s">
        <v>232</v>
      </c>
      <c r="D58" s="228" t="s">
        <v>164</v>
      </c>
      <c r="E58" s="229">
        <v>6121</v>
      </c>
      <c r="F58" s="229">
        <v>897</v>
      </c>
      <c r="G58" s="230"/>
      <c r="H58" s="231">
        <v>14000000</v>
      </c>
      <c r="I58" s="232" t="s">
        <v>233</v>
      </c>
    </row>
    <row r="59" spans="1:9" ht="15">
      <c r="A59" s="225" t="s">
        <v>295</v>
      </c>
      <c r="B59" s="226">
        <v>231</v>
      </c>
      <c r="C59" s="227" t="s">
        <v>232</v>
      </c>
      <c r="D59" s="228" t="s">
        <v>164</v>
      </c>
      <c r="E59" s="229">
        <v>6121</v>
      </c>
      <c r="F59" s="229">
        <v>958</v>
      </c>
      <c r="G59" s="230"/>
      <c r="H59" s="231">
        <v>110000</v>
      </c>
      <c r="I59" s="232" t="s">
        <v>233</v>
      </c>
    </row>
    <row r="60" spans="1:9" ht="15">
      <c r="A60" s="225" t="s">
        <v>296</v>
      </c>
      <c r="B60" s="226">
        <v>231</v>
      </c>
      <c r="C60" s="227" t="s">
        <v>232</v>
      </c>
      <c r="D60" s="228" t="s">
        <v>164</v>
      </c>
      <c r="E60" s="229">
        <v>5171</v>
      </c>
      <c r="F60" s="229">
        <v>309</v>
      </c>
      <c r="G60" s="230"/>
      <c r="H60" s="231">
        <v>20000</v>
      </c>
      <c r="I60" s="232" t="s">
        <v>255</v>
      </c>
    </row>
    <row r="61" spans="1:9" ht="15">
      <c r="A61" s="225" t="s">
        <v>297</v>
      </c>
      <c r="B61" s="226">
        <v>231</v>
      </c>
      <c r="C61" s="227" t="s">
        <v>232</v>
      </c>
      <c r="D61" s="228" t="s">
        <v>164</v>
      </c>
      <c r="E61" s="229">
        <v>5169</v>
      </c>
      <c r="F61" s="229">
        <v>309</v>
      </c>
      <c r="G61" s="230"/>
      <c r="H61" s="231">
        <v>100000</v>
      </c>
      <c r="I61" s="232" t="s">
        <v>255</v>
      </c>
    </row>
    <row r="62" spans="1:9" ht="15">
      <c r="A62" s="233" t="s">
        <v>298</v>
      </c>
      <c r="B62" s="234">
        <v>231</v>
      </c>
      <c r="C62" s="235" t="s">
        <v>232</v>
      </c>
      <c r="D62" s="236" t="s">
        <v>164</v>
      </c>
      <c r="E62" s="237">
        <v>5171</v>
      </c>
      <c r="F62" s="237">
        <v>961</v>
      </c>
      <c r="G62" s="238"/>
      <c r="H62" s="223">
        <v>200000</v>
      </c>
      <c r="I62" s="224" t="s">
        <v>255</v>
      </c>
    </row>
    <row r="63" spans="1:9" ht="15">
      <c r="A63" s="286" t="s">
        <v>299</v>
      </c>
      <c r="B63" s="287">
        <v>231</v>
      </c>
      <c r="C63" s="288" t="s">
        <v>232</v>
      </c>
      <c r="D63" s="289" t="s">
        <v>300</v>
      </c>
      <c r="E63" s="290">
        <v>6121</v>
      </c>
      <c r="F63" s="290">
        <v>924</v>
      </c>
      <c r="G63" s="291"/>
      <c r="H63" s="239">
        <v>1000000</v>
      </c>
      <c r="I63" s="292" t="s">
        <v>301</v>
      </c>
    </row>
    <row r="64" spans="1:9" ht="15">
      <c r="A64" s="225" t="s">
        <v>302</v>
      </c>
      <c r="B64" s="226">
        <v>231</v>
      </c>
      <c r="C64" s="227" t="s">
        <v>232</v>
      </c>
      <c r="D64" s="228" t="s">
        <v>120</v>
      </c>
      <c r="E64" s="229">
        <v>6130</v>
      </c>
      <c r="F64" s="229"/>
      <c r="G64" s="230"/>
      <c r="H64" s="231">
        <v>4760000</v>
      </c>
      <c r="I64" s="232" t="s">
        <v>303</v>
      </c>
    </row>
    <row r="65" spans="1:9" ht="15">
      <c r="A65" s="233" t="s">
        <v>304</v>
      </c>
      <c r="B65" s="234">
        <v>231</v>
      </c>
      <c r="C65" s="235" t="s">
        <v>232</v>
      </c>
      <c r="D65" s="236" t="s">
        <v>120</v>
      </c>
      <c r="E65" s="237">
        <v>6121</v>
      </c>
      <c r="F65" s="237">
        <v>725</v>
      </c>
      <c r="G65" s="238"/>
      <c r="H65" s="223">
        <v>260000</v>
      </c>
      <c r="I65" s="224" t="s">
        <v>303</v>
      </c>
    </row>
    <row r="66" spans="1:9" ht="15">
      <c r="A66" s="278" t="s">
        <v>305</v>
      </c>
      <c r="B66" s="279">
        <v>231</v>
      </c>
      <c r="C66" s="280" t="s">
        <v>232</v>
      </c>
      <c r="D66" s="281" t="s">
        <v>120</v>
      </c>
      <c r="E66" s="282">
        <v>6121</v>
      </c>
      <c r="F66" s="282">
        <v>788</v>
      </c>
      <c r="G66" s="283"/>
      <c r="H66" s="284">
        <v>242000</v>
      </c>
      <c r="I66" s="285" t="s">
        <v>233</v>
      </c>
    </row>
    <row r="67" spans="1:9" ht="15">
      <c r="A67" s="278" t="s">
        <v>306</v>
      </c>
      <c r="B67" s="279">
        <v>231</v>
      </c>
      <c r="C67" s="280" t="s">
        <v>232</v>
      </c>
      <c r="D67" s="281" t="s">
        <v>120</v>
      </c>
      <c r="E67" s="282">
        <v>5171</v>
      </c>
      <c r="F67" s="282"/>
      <c r="G67" s="283"/>
      <c r="H67" s="284">
        <v>2200000</v>
      </c>
      <c r="I67" s="285" t="s">
        <v>233</v>
      </c>
    </row>
    <row r="68" spans="1:9" ht="15">
      <c r="A68" s="278" t="s">
        <v>307</v>
      </c>
      <c r="B68" s="279">
        <v>231</v>
      </c>
      <c r="C68" s="280" t="s">
        <v>232</v>
      </c>
      <c r="D68" s="281" t="s">
        <v>120</v>
      </c>
      <c r="E68" s="282">
        <v>6122</v>
      </c>
      <c r="F68" s="282">
        <v>962</v>
      </c>
      <c r="G68" s="283"/>
      <c r="H68" s="284">
        <v>560000</v>
      </c>
      <c r="I68" s="285" t="s">
        <v>233</v>
      </c>
    </row>
    <row r="69" spans="1:9" ht="15">
      <c r="A69" s="278" t="s">
        <v>308</v>
      </c>
      <c r="B69" s="279">
        <v>231</v>
      </c>
      <c r="C69" s="280" t="s">
        <v>232</v>
      </c>
      <c r="D69" s="281" t="s">
        <v>120</v>
      </c>
      <c r="E69" s="282">
        <v>6119</v>
      </c>
      <c r="F69" s="282">
        <v>878</v>
      </c>
      <c r="G69" s="283"/>
      <c r="H69" s="284">
        <v>1700000</v>
      </c>
      <c r="I69" s="285" t="s">
        <v>233</v>
      </c>
    </row>
    <row r="70" spans="1:9" ht="15">
      <c r="A70" s="278" t="s">
        <v>309</v>
      </c>
      <c r="B70" s="279">
        <v>231</v>
      </c>
      <c r="C70" s="280" t="s">
        <v>232</v>
      </c>
      <c r="D70" s="281" t="s">
        <v>120</v>
      </c>
      <c r="E70" s="282">
        <v>5166</v>
      </c>
      <c r="F70" s="282"/>
      <c r="G70" s="283"/>
      <c r="H70" s="284">
        <v>1150000</v>
      </c>
      <c r="I70" s="285" t="s">
        <v>233</v>
      </c>
    </row>
    <row r="71" spans="1:9" ht="15">
      <c r="A71" s="278" t="s">
        <v>310</v>
      </c>
      <c r="B71" s="279">
        <v>231</v>
      </c>
      <c r="C71" s="280" t="s">
        <v>232</v>
      </c>
      <c r="D71" s="281" t="s">
        <v>120</v>
      </c>
      <c r="E71" s="282">
        <v>6121</v>
      </c>
      <c r="F71" s="282">
        <v>963</v>
      </c>
      <c r="G71" s="283"/>
      <c r="H71" s="284">
        <v>1000000</v>
      </c>
      <c r="I71" s="285" t="s">
        <v>311</v>
      </c>
    </row>
    <row r="72" spans="1:9" ht="15">
      <c r="A72" s="278" t="s">
        <v>312</v>
      </c>
      <c r="B72" s="279">
        <v>231</v>
      </c>
      <c r="C72" s="280" t="s">
        <v>232</v>
      </c>
      <c r="D72" s="281" t="s">
        <v>120</v>
      </c>
      <c r="E72" s="282">
        <v>6130</v>
      </c>
      <c r="F72" s="282">
        <v>309</v>
      </c>
      <c r="G72" s="283"/>
      <c r="H72" s="284">
        <v>50000</v>
      </c>
      <c r="I72" s="285" t="s">
        <v>303</v>
      </c>
    </row>
    <row r="73" spans="1:9" ht="15">
      <c r="A73" s="278" t="s">
        <v>313</v>
      </c>
      <c r="B73" s="279">
        <v>231</v>
      </c>
      <c r="C73" s="280" t="s">
        <v>232</v>
      </c>
      <c r="D73" s="281" t="s">
        <v>120</v>
      </c>
      <c r="E73" s="282">
        <v>6121</v>
      </c>
      <c r="F73" s="282">
        <v>925</v>
      </c>
      <c r="G73" s="283"/>
      <c r="H73" s="284">
        <v>150000</v>
      </c>
      <c r="I73" s="285" t="s">
        <v>233</v>
      </c>
    </row>
    <row r="74" spans="1:9" ht="15">
      <c r="A74" s="225" t="s">
        <v>314</v>
      </c>
      <c r="B74" s="226">
        <v>231</v>
      </c>
      <c r="C74" s="227" t="s">
        <v>232</v>
      </c>
      <c r="D74" s="228" t="s">
        <v>315</v>
      </c>
      <c r="E74" s="229">
        <v>6121</v>
      </c>
      <c r="F74" s="229">
        <v>964</v>
      </c>
      <c r="G74" s="230"/>
      <c r="H74" s="231">
        <v>67000</v>
      </c>
      <c r="I74" s="232" t="s">
        <v>233</v>
      </c>
    </row>
    <row r="75" spans="1:9" ht="15">
      <c r="A75" s="233" t="s">
        <v>316</v>
      </c>
      <c r="B75" s="234">
        <v>231</v>
      </c>
      <c r="C75" s="235" t="s">
        <v>232</v>
      </c>
      <c r="D75" s="236" t="s">
        <v>317</v>
      </c>
      <c r="E75" s="237">
        <v>5171</v>
      </c>
      <c r="F75" s="237">
        <v>9183</v>
      </c>
      <c r="G75" s="238"/>
      <c r="H75" s="223">
        <v>100000</v>
      </c>
      <c r="I75" s="224" t="s">
        <v>318</v>
      </c>
    </row>
    <row r="76" spans="1:9" ht="15">
      <c r="A76" s="233" t="s">
        <v>319</v>
      </c>
      <c r="B76" s="234">
        <v>231</v>
      </c>
      <c r="C76" s="235" t="s">
        <v>232</v>
      </c>
      <c r="D76" s="236" t="s">
        <v>317</v>
      </c>
      <c r="E76" s="237">
        <v>5171</v>
      </c>
      <c r="F76" s="237">
        <v>9183</v>
      </c>
      <c r="G76" s="238"/>
      <c r="H76" s="223">
        <v>250000</v>
      </c>
      <c r="I76" s="224" t="s">
        <v>318</v>
      </c>
    </row>
    <row r="77" spans="1:9" ht="15">
      <c r="A77" s="248" t="s">
        <v>320</v>
      </c>
      <c r="B77" s="241">
        <v>231</v>
      </c>
      <c r="C77" s="242" t="s">
        <v>232</v>
      </c>
      <c r="D77" s="243" t="s">
        <v>102</v>
      </c>
      <c r="E77" s="244">
        <v>6121</v>
      </c>
      <c r="F77" s="244">
        <v>956</v>
      </c>
      <c r="G77" s="245"/>
      <c r="H77" s="249">
        <v>125000</v>
      </c>
      <c r="I77" s="247" t="s">
        <v>255</v>
      </c>
    </row>
    <row r="78" spans="1:9" ht="15">
      <c r="A78" s="293" t="s">
        <v>321</v>
      </c>
      <c r="B78" s="294">
        <v>231</v>
      </c>
      <c r="C78" s="295" t="s">
        <v>232</v>
      </c>
      <c r="D78" s="296" t="s">
        <v>87</v>
      </c>
      <c r="E78" s="297">
        <v>6121</v>
      </c>
      <c r="F78" s="297">
        <v>835</v>
      </c>
      <c r="G78" s="298"/>
      <c r="H78" s="240">
        <v>12800000</v>
      </c>
      <c r="I78" s="232" t="s">
        <v>233</v>
      </c>
    </row>
    <row r="79" spans="1:9" ht="15">
      <c r="A79" s="225" t="s">
        <v>322</v>
      </c>
      <c r="B79" s="226">
        <v>231</v>
      </c>
      <c r="C79" s="227" t="s">
        <v>232</v>
      </c>
      <c r="D79" s="228" t="s">
        <v>323</v>
      </c>
      <c r="E79" s="229">
        <v>5171</v>
      </c>
      <c r="F79" s="229">
        <v>4</v>
      </c>
      <c r="G79" s="230"/>
      <c r="H79" s="231">
        <v>75000</v>
      </c>
      <c r="I79" s="232" t="s">
        <v>284</v>
      </c>
    </row>
    <row r="80" spans="1:9" ht="15">
      <c r="A80" s="233" t="s">
        <v>324</v>
      </c>
      <c r="B80" s="234">
        <v>231</v>
      </c>
      <c r="C80" s="235" t="s">
        <v>232</v>
      </c>
      <c r="D80" s="236" t="s">
        <v>325</v>
      </c>
      <c r="E80" s="237">
        <v>6909</v>
      </c>
      <c r="F80" s="237"/>
      <c r="G80" s="238"/>
      <c r="H80" s="223">
        <v>300000</v>
      </c>
      <c r="I80" s="224" t="s">
        <v>284</v>
      </c>
    </row>
    <row r="81" spans="1:9" ht="15">
      <c r="A81" s="225" t="s">
        <v>326</v>
      </c>
      <c r="B81" s="226">
        <v>231</v>
      </c>
      <c r="C81" s="227" t="s">
        <v>232</v>
      </c>
      <c r="D81" s="228" t="s">
        <v>325</v>
      </c>
      <c r="E81" s="229">
        <v>6909</v>
      </c>
      <c r="F81" s="229"/>
      <c r="G81" s="230"/>
      <c r="H81" s="231">
        <v>300000</v>
      </c>
      <c r="I81" s="232" t="s">
        <v>284</v>
      </c>
    </row>
    <row r="82" spans="1:9" ht="15">
      <c r="A82" s="233" t="s">
        <v>322</v>
      </c>
      <c r="B82" s="234">
        <v>231</v>
      </c>
      <c r="C82" s="235" t="s">
        <v>232</v>
      </c>
      <c r="D82" s="236" t="s">
        <v>129</v>
      </c>
      <c r="E82" s="237">
        <v>5171</v>
      </c>
      <c r="F82" s="237">
        <v>70</v>
      </c>
      <c r="G82" s="238"/>
      <c r="H82" s="223">
        <v>150000</v>
      </c>
      <c r="I82" s="224" t="s">
        <v>284</v>
      </c>
    </row>
    <row r="83" spans="1:9" ht="15">
      <c r="A83" s="225" t="s">
        <v>327</v>
      </c>
      <c r="B83" s="226">
        <v>231</v>
      </c>
      <c r="C83" s="227" t="s">
        <v>232</v>
      </c>
      <c r="D83" s="228" t="s">
        <v>129</v>
      </c>
      <c r="E83" s="229">
        <v>6123</v>
      </c>
      <c r="F83" s="229"/>
      <c r="G83" s="230"/>
      <c r="H83" s="231">
        <v>1000000</v>
      </c>
      <c r="I83" s="232" t="s">
        <v>284</v>
      </c>
    </row>
    <row r="84" spans="1:9" ht="15">
      <c r="A84" s="225" t="s">
        <v>328</v>
      </c>
      <c r="B84" s="226">
        <v>231</v>
      </c>
      <c r="C84" s="227" t="s">
        <v>232</v>
      </c>
      <c r="D84" s="228" t="s">
        <v>129</v>
      </c>
      <c r="E84" s="229">
        <v>6123</v>
      </c>
      <c r="F84" s="229"/>
      <c r="G84" s="230"/>
      <c r="H84" s="231">
        <v>1000000</v>
      </c>
      <c r="I84" s="232" t="s">
        <v>284</v>
      </c>
    </row>
    <row r="85" spans="1:9" ht="15">
      <c r="A85" s="225" t="s">
        <v>329</v>
      </c>
      <c r="B85" s="226">
        <v>231</v>
      </c>
      <c r="C85" s="227" t="s">
        <v>232</v>
      </c>
      <c r="D85" s="228" t="s">
        <v>129</v>
      </c>
      <c r="E85" s="229">
        <v>6122</v>
      </c>
      <c r="F85" s="229"/>
      <c r="G85" s="230"/>
      <c r="H85" s="231">
        <v>50000</v>
      </c>
      <c r="I85" s="232" t="s">
        <v>284</v>
      </c>
    </row>
    <row r="86" spans="1:9" ht="15">
      <c r="A86" s="225" t="s">
        <v>330</v>
      </c>
      <c r="B86" s="226">
        <v>231</v>
      </c>
      <c r="C86" s="227" t="s">
        <v>232</v>
      </c>
      <c r="D86" s="228" t="s">
        <v>129</v>
      </c>
      <c r="E86" s="229">
        <v>5171</v>
      </c>
      <c r="F86" s="229">
        <v>97</v>
      </c>
      <c r="G86" s="230"/>
      <c r="H86" s="231">
        <v>100000</v>
      </c>
      <c r="I86" s="299" t="s">
        <v>233</v>
      </c>
    </row>
    <row r="87" spans="1:9" ht="15">
      <c r="A87" s="225" t="s">
        <v>322</v>
      </c>
      <c r="B87" s="226">
        <v>231</v>
      </c>
      <c r="C87" s="227" t="s">
        <v>232</v>
      </c>
      <c r="D87" s="228" t="s">
        <v>133</v>
      </c>
      <c r="E87" s="229">
        <v>5171</v>
      </c>
      <c r="F87" s="229">
        <v>4</v>
      </c>
      <c r="G87" s="230"/>
      <c r="H87" s="231">
        <v>560000</v>
      </c>
      <c r="I87" s="232" t="s">
        <v>284</v>
      </c>
    </row>
    <row r="88" spans="1:9" ht="15">
      <c r="A88" s="225" t="s">
        <v>331</v>
      </c>
      <c r="B88" s="226">
        <v>231</v>
      </c>
      <c r="C88" s="227" t="s">
        <v>232</v>
      </c>
      <c r="D88" s="228" t="s">
        <v>133</v>
      </c>
      <c r="E88" s="229">
        <v>6122</v>
      </c>
      <c r="F88" s="229">
        <v>4</v>
      </c>
      <c r="G88" s="230"/>
      <c r="H88" s="231">
        <v>120000</v>
      </c>
      <c r="I88" s="232" t="s">
        <v>284</v>
      </c>
    </row>
    <row r="89" spans="1:9" ht="15">
      <c r="A89" s="225" t="s">
        <v>332</v>
      </c>
      <c r="B89" s="226">
        <v>231</v>
      </c>
      <c r="C89" s="227" t="s">
        <v>232</v>
      </c>
      <c r="D89" s="228" t="s">
        <v>133</v>
      </c>
      <c r="E89" s="229">
        <v>6123</v>
      </c>
      <c r="F89" s="229">
        <v>4</v>
      </c>
      <c r="G89" s="230"/>
      <c r="H89" s="231">
        <v>450000</v>
      </c>
      <c r="I89" s="232" t="s">
        <v>284</v>
      </c>
    </row>
    <row r="90" spans="1:9" ht="15.75" thickBot="1">
      <c r="A90" s="300" t="s">
        <v>333</v>
      </c>
      <c r="B90" s="301">
        <v>231</v>
      </c>
      <c r="C90" s="302" t="s">
        <v>232</v>
      </c>
      <c r="D90" s="303" t="s">
        <v>133</v>
      </c>
      <c r="E90" s="304">
        <v>5909</v>
      </c>
      <c r="F90" s="304">
        <v>4</v>
      </c>
      <c r="G90" s="305"/>
      <c r="H90" s="284">
        <v>300000</v>
      </c>
      <c r="I90" s="285" t="s">
        <v>284</v>
      </c>
    </row>
    <row r="91" spans="1:9" ht="16.5" thickBot="1">
      <c r="A91" s="306" t="s">
        <v>334</v>
      </c>
      <c r="B91" s="307"/>
      <c r="C91" s="308"/>
      <c r="D91" s="308"/>
      <c r="E91" s="307"/>
      <c r="F91" s="307"/>
      <c r="G91" s="307"/>
      <c r="H91" s="309">
        <f>SUM(H4:H90)</f>
        <v>122243000</v>
      </c>
      <c r="I91" s="310"/>
    </row>
    <row r="92" spans="1:9" ht="15">
      <c r="A92" s="311"/>
      <c r="B92" s="311"/>
      <c r="C92" s="312"/>
      <c r="D92" s="312"/>
      <c r="E92" s="311"/>
      <c r="F92" s="311"/>
      <c r="G92" s="311"/>
      <c r="H92" s="313"/>
      <c r="I92" s="313"/>
    </row>
    <row r="93" spans="1:9" ht="15.75" thickBot="1">
      <c r="A93" s="311"/>
      <c r="B93" s="311"/>
      <c r="C93" s="312"/>
      <c r="D93" s="312"/>
      <c r="E93" s="311"/>
      <c r="F93" s="311"/>
      <c r="G93" s="311"/>
      <c r="H93" s="313"/>
      <c r="I93" s="313"/>
    </row>
    <row r="94" spans="1:9" ht="15.75" thickBot="1">
      <c r="A94" s="314" t="s">
        <v>335</v>
      </c>
      <c r="B94" s="315">
        <v>231</v>
      </c>
      <c r="C94" s="316" t="s">
        <v>232</v>
      </c>
      <c r="D94" s="317" t="s">
        <v>43</v>
      </c>
      <c r="E94" s="318">
        <v>5901</v>
      </c>
      <c r="F94" s="318">
        <v>6121</v>
      </c>
      <c r="G94" s="319"/>
      <c r="H94" s="320">
        <v>1065750</v>
      </c>
      <c r="I94" s="215" t="s">
        <v>336</v>
      </c>
    </row>
    <row r="95" spans="1:9" ht="15.75" thickBot="1">
      <c r="A95" s="321" t="s">
        <v>337</v>
      </c>
      <c r="B95" s="322">
        <v>231</v>
      </c>
      <c r="C95" s="323" t="s">
        <v>232</v>
      </c>
      <c r="D95" s="324" t="s">
        <v>43</v>
      </c>
      <c r="E95" s="325">
        <v>5901</v>
      </c>
      <c r="F95" s="325"/>
      <c r="G95" s="326"/>
      <c r="H95" s="327">
        <v>300000</v>
      </c>
      <c r="I95" s="328" t="s">
        <v>336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2022-03-23T15:26:18Z</cp:lastPrinted>
  <dcterms:created xsi:type="dcterms:W3CDTF">1997-01-24T11:07:25Z</dcterms:created>
  <dcterms:modified xsi:type="dcterms:W3CDTF">2022-03-23T15:27:58Z</dcterms:modified>
  <cp:category/>
  <cp:version/>
  <cp:contentType/>
  <cp:contentStatus/>
</cp:coreProperties>
</file>