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ozpočet výdajů 2022 m.č." sheetId="1" r:id="rId1"/>
    <sheet name="Rozpočet příjmů 2022 m.č." sheetId="2" r:id="rId2"/>
    <sheet name="Rozbor výdajů 2021 m.č." sheetId="3" r:id="rId3"/>
  </sheets>
  <definedNames>
    <definedName name="_xlnm.Print_Area" localSheetId="0">'Rozpočet výdajů 2022 m.č.'!$A$1:$G$149</definedName>
  </definedNames>
  <calcPr fullCalcOnLoad="1"/>
</workbook>
</file>

<file path=xl/sharedStrings.xml><?xml version="1.0" encoding="utf-8"?>
<sst xmlns="http://schemas.openxmlformats.org/spreadsheetml/2006/main" count="300" uniqueCount="239">
  <si>
    <t>text</t>
  </si>
  <si>
    <t>MOSTIŠTĚ</t>
  </si>
  <si>
    <t>LHOTKY</t>
  </si>
  <si>
    <t>HRBOV</t>
  </si>
  <si>
    <t>OLŠÍ</t>
  </si>
  <si>
    <t>CELKEM</t>
  </si>
  <si>
    <t>Práce provedené TS:</t>
  </si>
  <si>
    <t>Zimní údržba</t>
  </si>
  <si>
    <t>Údržba hřbitovů</t>
  </si>
  <si>
    <t>Veřejné osvětlení</t>
  </si>
  <si>
    <t>Deratizace místních částí</t>
  </si>
  <si>
    <t>Školy - příspěvek na provoz</t>
  </si>
  <si>
    <t>Veřejné osvětlení - elektřina</t>
  </si>
  <si>
    <t>Požární sbory</t>
  </si>
  <si>
    <t>Občanské výbory</t>
  </si>
  <si>
    <t>Dopravní obslužnost - podíl místních částí</t>
  </si>
  <si>
    <t>Zpracoval: Pavla Pólová</t>
  </si>
  <si>
    <t>Pitná voda - příspěvek SVaK ( á 100,- Kč)</t>
  </si>
  <si>
    <t>Odpady (svoz,uložení, ved.evidence)</t>
  </si>
  <si>
    <t>Prevence vzniku odp.(separace,nebezpeč.odpady)</t>
  </si>
  <si>
    <t>Zastupitelstvo města (podíl na nákl.města)</t>
  </si>
  <si>
    <t>Zastupitelstva obcí - KMS</t>
  </si>
  <si>
    <t>Úprava veřejného prostranství</t>
  </si>
  <si>
    <t xml:space="preserve"> </t>
  </si>
  <si>
    <t>Výdaje I.</t>
  </si>
  <si>
    <t>Mostiště</t>
  </si>
  <si>
    <t>Lhotky</t>
  </si>
  <si>
    <t>Hrbov</t>
  </si>
  <si>
    <t>Olší nad Oslavou</t>
  </si>
  <si>
    <t>Olší</t>
  </si>
  <si>
    <t>Celkem</t>
  </si>
  <si>
    <t xml:space="preserve">   </t>
  </si>
  <si>
    <t>§</t>
  </si>
  <si>
    <t>Příspěvek na provoz místních knihoven</t>
  </si>
  <si>
    <t>součet</t>
  </si>
  <si>
    <t>počet obyvatel</t>
  </si>
  <si>
    <t>Kulturní domy (provoz )</t>
  </si>
  <si>
    <t>Počet obyvatel</t>
  </si>
  <si>
    <t>pol.</t>
  </si>
  <si>
    <t>Daň z příjmů fyzic.osob - závislá činnost</t>
  </si>
  <si>
    <t>Daň z příjmů fyzic.osob - SVČ</t>
  </si>
  <si>
    <t>Daň z příjmů z kapitál.výnosů</t>
  </si>
  <si>
    <t>Daň z příjmů právnických osob</t>
  </si>
  <si>
    <t>Daň z přidané hodnoty</t>
  </si>
  <si>
    <t>Daň z nemovitostí</t>
  </si>
  <si>
    <t>Poplatek za svoz komunálního odpadu</t>
  </si>
  <si>
    <t xml:space="preserve"> 500,- Kč na osobu)</t>
  </si>
  <si>
    <t>Poplatek ze psů</t>
  </si>
  <si>
    <t>Místní poplatky ostatní (za užívání veř.prostr.)</t>
  </si>
  <si>
    <t>Příjmy z pronájmů nebytových prostor a pozemků</t>
  </si>
  <si>
    <t>Přefakturace nákl.na veř.pohřebiště</t>
  </si>
  <si>
    <t>Příjmy celkem</t>
  </si>
  <si>
    <t>Výdaje na hrobová místa - přefakturace nákladů</t>
  </si>
  <si>
    <t>Občanská komise - kultur.akce Hrbov, Svařenov</t>
  </si>
  <si>
    <t xml:space="preserve">  </t>
  </si>
  <si>
    <t>Služby peněžních ústavů + pojištění (zákl.500 tis.Kč)</t>
  </si>
  <si>
    <t>A</t>
  </si>
  <si>
    <t>B</t>
  </si>
  <si>
    <t>C</t>
  </si>
  <si>
    <t>rozpočet</t>
  </si>
  <si>
    <t>skutečnost</t>
  </si>
  <si>
    <t>příloha V1</t>
  </si>
  <si>
    <t>příloha V2</t>
  </si>
  <si>
    <r>
      <t>Práce provedené TS</t>
    </r>
    <r>
      <rPr>
        <i/>
        <sz val="10"/>
        <rFont val="Arial"/>
        <family val="2"/>
      </rPr>
      <t>:</t>
    </r>
  </si>
  <si>
    <t>Zimní údržba - silnice</t>
  </si>
  <si>
    <t>příloha V3 TS</t>
  </si>
  <si>
    <t>Údržba obcí - veřejná zeleň</t>
  </si>
  <si>
    <t>Odpady (svoz,uložení,ved.evidence)</t>
  </si>
  <si>
    <t>Výdaje na hrobová místa -přefakturace nákladů</t>
  </si>
  <si>
    <t>příloha V7</t>
  </si>
  <si>
    <t>311x</t>
  </si>
  <si>
    <t>příloha V6</t>
  </si>
  <si>
    <t>Kulturní domy (provoz + investice)</t>
  </si>
  <si>
    <t>příloha V5</t>
  </si>
  <si>
    <t>zastupitelstva obcí - KMS</t>
  </si>
  <si>
    <t>Výdaje rozpočtované x - skutečnost</t>
  </si>
  <si>
    <t>Výdaje realizované m.č.  II. (viz.rozbor)</t>
  </si>
  <si>
    <t>x</t>
  </si>
  <si>
    <t>přílohy V4A - V4D</t>
  </si>
  <si>
    <t>Výdaje celkem</t>
  </si>
  <si>
    <t>celkem</t>
  </si>
  <si>
    <t>Nedočerpané FP k 31.12.2006</t>
  </si>
  <si>
    <t>Nedočerpané FP k 31.12.2007 (+,-)</t>
  </si>
  <si>
    <t>Nedočerpané FP k 31.12.2008 (+,-)</t>
  </si>
  <si>
    <t>Nedočerpané FP k 31.12.2009 (+,-)</t>
  </si>
  <si>
    <t>Nedočerpané FP k  31.12.2010 (+,-)</t>
  </si>
  <si>
    <t>Nedočerpané FP k 31.12.2011 (+,-)</t>
  </si>
  <si>
    <t>Nedočerpané FP k 31.12.2012 (+,-)</t>
  </si>
  <si>
    <t>Nedočerpané FP k 31.12.2013 (+,-)</t>
  </si>
  <si>
    <t>Nedočerpané FP k 31.12.2014 (+,-)</t>
  </si>
  <si>
    <t>Nedočerpané FP k 31.12.2015 (+,-)</t>
  </si>
  <si>
    <t>Disponib.zdroje z min. let celkem</t>
  </si>
  <si>
    <t>Výdaje celkem nižší než příjmy běžného roku</t>
  </si>
  <si>
    <r>
      <t xml:space="preserve">Výdaje celkem </t>
    </r>
    <r>
      <rPr>
        <b/>
        <sz val="10"/>
        <rFont val="Arial"/>
        <family val="2"/>
      </rPr>
      <t>vyšší</t>
    </r>
    <r>
      <rPr>
        <sz val="10"/>
        <rFont val="Arial"/>
        <family val="2"/>
      </rPr>
      <t xml:space="preserve"> než příjmy běžného roku</t>
    </r>
  </si>
  <si>
    <t xml:space="preserve"> (zapojení rezervy z min.let)</t>
  </si>
  <si>
    <t>Sportovní zařízení - opravy,udržování</t>
  </si>
  <si>
    <t>Nájemné komunikace Olší n.Osl.</t>
  </si>
  <si>
    <t>Občanská komise - kulturní akce</t>
  </si>
  <si>
    <t>Nedočerpané FP k 31.12.2016(+,-)</t>
  </si>
  <si>
    <t>Úprava veřej.prostranství  (u Olší vč.regenerace)</t>
  </si>
  <si>
    <t>Služby peněžních ústavů + pojištění(zákl. 500 tis.Kč)</t>
  </si>
  <si>
    <t>Nedočerpané FP k 31.12.2017(+,-)</t>
  </si>
  <si>
    <t>v tis. Kč</t>
  </si>
  <si>
    <t>Zneškodňování komunálních odpadů</t>
  </si>
  <si>
    <t>Nedočerpané FP k 31.12.2018(+,-)</t>
  </si>
  <si>
    <t>Nedočerpané FP k 31.12.2019 (+,-)</t>
  </si>
  <si>
    <t>Mostiště-splátky úvěru Dyje II.(2013-2018)</t>
  </si>
  <si>
    <t>v roce 2018 100% splaceno</t>
  </si>
  <si>
    <t>Mostiště-splátky úroků Dyje II. (2013-2018)</t>
  </si>
  <si>
    <t>Kúsky:</t>
  </si>
  <si>
    <t>Dolní Radslavice:</t>
  </si>
  <si>
    <t>Lhotky:</t>
  </si>
  <si>
    <t xml:space="preserve"> - prioritní investice místních částí</t>
  </si>
  <si>
    <t xml:space="preserve">  - návrh místních částí (KMS)</t>
  </si>
  <si>
    <t>MFČR</t>
  </si>
  <si>
    <t>Vyrovnávací příspěvek k daňovým příjmům</t>
  </si>
  <si>
    <t>Dne: 18.1.2021</t>
  </si>
  <si>
    <t>Příjmy 2021</t>
  </si>
  <si>
    <t>KD Hrbov-provoz,přebrouš.parket,obložení chodby,…</t>
  </si>
  <si>
    <t>SDH Hrbov-provoz, hasička obložky,výměna dveří</t>
  </si>
  <si>
    <t>KD Olší-provoz,údržba,projektor,kuchyň</t>
  </si>
  <si>
    <t>Nedočerpané FP k 31.12.2020(+,-)</t>
  </si>
  <si>
    <t>MŠ Mostiště - projekt na rozšíření MŠ</t>
  </si>
  <si>
    <t>MŠ Olší - oprava vstupu do MŠ</t>
  </si>
  <si>
    <t>Olší - regenerace zeleně - péče o výsadbu (udržitel.projektu)</t>
  </si>
  <si>
    <t>ROZPOČET PŘÍJMŮ  2022 - MÍSTNÍ  ČÁSTI   (v tis. Kč)</t>
  </si>
  <si>
    <t>celkem obyvatel v m.č. = 1 583   14 %</t>
  </si>
  <si>
    <r>
      <t xml:space="preserve">Velké Meziříčí = 9 644 </t>
    </r>
    <r>
      <rPr>
        <b/>
        <sz val="8"/>
        <rFont val="Arial"/>
        <family val="2"/>
      </rPr>
      <t>obyvatel</t>
    </r>
    <r>
      <rPr>
        <b/>
        <sz val="10"/>
        <rFont val="Arial"/>
        <family val="2"/>
      </rPr>
      <t xml:space="preserve">        celkem = 11 227 </t>
    </r>
    <r>
      <rPr>
        <b/>
        <sz val="8"/>
        <rFont val="Arial"/>
        <family val="2"/>
      </rPr>
      <t>obyvatel</t>
    </r>
  </si>
  <si>
    <t>Příjmy za hrobová místa - hřbitov Mostiště</t>
  </si>
  <si>
    <t>ROZBOR  VÝDAJŮ  2021 - MÍSTNÍ  ČÁSTI (v tis. Kč)</t>
  </si>
  <si>
    <t>D</t>
  </si>
  <si>
    <t>Příspěvek svazku obcí (á 30,62 Kč na obyv.)</t>
  </si>
  <si>
    <t>MŠ Mostiště - oprava kuchyně vč. hospodář.části</t>
  </si>
  <si>
    <t xml:space="preserve">ZŠ Mostiště - vratka dotace Šablony II. </t>
  </si>
  <si>
    <t>ZŠ Mostiště - dotace Šablony III.</t>
  </si>
  <si>
    <t>Olší - regenerace zeleně (péče o výsadbu-projekt)</t>
  </si>
  <si>
    <t>Stav hosp. místních částí za rok 2021 (příj.-výd.)</t>
  </si>
  <si>
    <t>Rekapitulace rozborů  rozpočtů místních částí 2006-2021</t>
  </si>
  <si>
    <t>Nedočerpané FP k 31.12.2021(+,-)</t>
  </si>
  <si>
    <t>Dne: 20.1.2022</t>
  </si>
  <si>
    <t>ROZPOČET  VÝDAJŮ  2022 - MÍSTNÍ  ČÁSTI (v tis. Kč)</t>
  </si>
  <si>
    <t>výdaje rozpočt. v zákl.a upr.rozpočtu 2022</t>
  </si>
  <si>
    <t>zařazeno v základním rozpočtu 2022</t>
  </si>
  <si>
    <r>
      <t xml:space="preserve">k zařazení do RU v r. 2022 - </t>
    </r>
    <r>
      <rPr>
        <b/>
        <sz val="10"/>
        <rFont val="Arial"/>
        <family val="2"/>
      </rPr>
      <t>rozp.opatř.</t>
    </r>
  </si>
  <si>
    <t>Výdaje zařazené na zákl. návrhu místních komisí - rok 2022</t>
  </si>
  <si>
    <t>zařazeno v základním rozpočtu 2022 - prioritní investice</t>
  </si>
  <si>
    <t>Lhotky-D.Radslavice -vybudování chodníku směr Březejc</t>
  </si>
  <si>
    <t>příspěvek SVK Mostiště-tlak.poměryx ve vodovod.síti</t>
  </si>
  <si>
    <t>příspěvek SVK Mostiště-vodovod ul. Nekonečná</t>
  </si>
  <si>
    <t>příspěvek SVK Hrbov-prodloužení vodovod.řadu Svařenov</t>
  </si>
  <si>
    <t>Hrbov - oprava rybníku Svařenov</t>
  </si>
  <si>
    <t>příspěvek SVK Olší - NK a napojení na ČOV</t>
  </si>
  <si>
    <t>MŠ Lhotky - oprava podlahy, koberec</t>
  </si>
  <si>
    <t>MŠ Olší - oprava WC, brána</t>
  </si>
  <si>
    <t>ZŠ Lhotky - oprava podlahy ve třídách</t>
  </si>
  <si>
    <t>kulturní dům - výměna kotle</t>
  </si>
  <si>
    <t>kulturní dům oprava a sanace krovů</t>
  </si>
  <si>
    <t>kulturní dům - oprava fasády</t>
  </si>
  <si>
    <t>údržba tenisových kurtů</t>
  </si>
  <si>
    <t>oplocení tenisových kurtů</t>
  </si>
  <si>
    <t>příprava a realizace hasičské plochy</t>
  </si>
  <si>
    <t>optická síť</t>
  </si>
  <si>
    <t>odkup pozemku</t>
  </si>
  <si>
    <t>PD inženýrské sítě pro lokalitu RD Ve Vrchách</t>
  </si>
  <si>
    <t>SDH - dopravní automobil - předfinancování</t>
  </si>
  <si>
    <t>SDH - prapor k výročí založení sboru</t>
  </si>
  <si>
    <t>hasičská zbrojnice - oprava fasády</t>
  </si>
  <si>
    <t>Příjmy 2022</t>
  </si>
  <si>
    <t>Rozpočet 2022 -dorovnání zálohy</t>
  </si>
  <si>
    <t>Rezerva místních částí v rozpočtu 2022-záloha v zákl.rozpočtu 2022</t>
  </si>
  <si>
    <t>v přebytku 2021 - požadavek fin.odboru - dorovnání zálohy 2022</t>
  </si>
  <si>
    <t>v přebytku 2021 - požadavek fin.odboru na převod neprofin.FP z min.let</t>
  </si>
  <si>
    <t>Dorovnání rozpočtů MČ 2022 (RO při schval.rozpočtů m.č.)</t>
  </si>
  <si>
    <t>Rekapitulace disponibilních FP místních částí v r. 2022</t>
  </si>
  <si>
    <t>Převod nevyčerpaných FP z r. 2021-viz.rozbor výdajů 2021</t>
  </si>
  <si>
    <t>Stav rezervy: disponibilní FP min.let + rezerva z r. 2022</t>
  </si>
  <si>
    <t>VÝDAJE II. (prioritní investice v ZR 2022)</t>
  </si>
  <si>
    <r>
      <t>Výdaje III. (</t>
    </r>
    <r>
      <rPr>
        <b/>
        <sz val="9"/>
        <rFont val="Arial"/>
        <family val="2"/>
      </rPr>
      <t>investice dle požadavků KMS -rozpočty 2022</t>
    </r>
    <r>
      <rPr>
        <b/>
        <sz val="10"/>
        <rFont val="Arial"/>
        <family val="2"/>
      </rPr>
      <t>)</t>
    </r>
  </si>
  <si>
    <r>
      <t>Příjmy  - (Výdaje I. +Výdaje II.)….</t>
    </r>
    <r>
      <rPr>
        <b/>
        <sz val="11"/>
        <rFont val="Arial"/>
        <family val="2"/>
      </rPr>
      <t>REZERVA pro r.2022</t>
    </r>
  </si>
  <si>
    <t xml:space="preserve"> - rezerva m.č. r. 2022 dorovnání                                                  (Příjmy - (V I.+V II. v ZR ) - záloha)</t>
  </si>
  <si>
    <r>
      <t>Disponibilní zdroje z rozpočtu 2022</t>
    </r>
    <r>
      <rPr>
        <b/>
        <i/>
        <sz val="8"/>
        <rFont val="Arial"/>
        <family val="2"/>
      </rPr>
      <t xml:space="preserve"> (příjmy 2022 -výdaje I.-výdaje II.)</t>
    </r>
  </si>
  <si>
    <t>Dne: 26.1.2022</t>
  </si>
  <si>
    <t>Výdaje  I. + II.</t>
  </si>
  <si>
    <t>Výdaje celkem I. + II. + III.</t>
  </si>
  <si>
    <t>pořízení malotraktoru vč. vybavení</t>
  </si>
  <si>
    <t>plechová garáž pro malotraktor</t>
  </si>
  <si>
    <t>oprava parketové podlahy v kulturním domě</t>
  </si>
  <si>
    <t>nová podlaha v kanceláři kulturního domu</t>
  </si>
  <si>
    <t>výroba a montáž nábytku v kanceláři KD</t>
  </si>
  <si>
    <t>vybavení KD nádobím</t>
  </si>
  <si>
    <t>oprava vodní nádrže na návsi</t>
  </si>
  <si>
    <t>úprava křižovatky</t>
  </si>
  <si>
    <t>PD k odvodnění a zpevnění cesty u novostaveb</t>
  </si>
  <si>
    <t>oprava povrchu kuželny</t>
  </si>
  <si>
    <t>nákup herních prvků na dětské hřiště</t>
  </si>
  <si>
    <t>provoz a údržba kulturního domu</t>
  </si>
  <si>
    <t>kulturní dům - zateplení</t>
  </si>
  <si>
    <t>opravy komunikací (Kúsky, Březejc, Na Výsluní)</t>
  </si>
  <si>
    <t>SDH - zásahová jednotka</t>
  </si>
  <si>
    <t>veřejné osvětlení - opravy, údržba</t>
  </si>
  <si>
    <t>výkupy pozemků</t>
  </si>
  <si>
    <t>PD - úprava MŠ Lhotky</t>
  </si>
  <si>
    <t>fotbalové a multifunkční hřiště - opravy, údržba</t>
  </si>
  <si>
    <t>nová hasičská zbrojnice - projekt</t>
  </si>
  <si>
    <t>vybudování přístřešku u fotbalového hřiště</t>
  </si>
  <si>
    <t>oprava opěrné zdi mezi fotbalovým hřištěm a KD</t>
  </si>
  <si>
    <t>kulturní akce, životní jubilea</t>
  </si>
  <si>
    <t>veřejné prostranství - nákupy</t>
  </si>
  <si>
    <t>veřejné prostranství - dohody</t>
  </si>
  <si>
    <t>oprava komunikace Olší - Lavičky (poměrná část nákladů)</t>
  </si>
  <si>
    <r>
      <t>rybník pod Hrbovem -</t>
    </r>
    <r>
      <rPr>
        <sz val="8"/>
        <rFont val="Arial"/>
        <family val="2"/>
      </rPr>
      <t xml:space="preserve"> nová akce s podílem dotace 70 %,max.2 mil.</t>
    </r>
  </si>
  <si>
    <t>obnova venkova - rezerva pro dotaci</t>
  </si>
  <si>
    <t>úprava prostranství u KD - stanoviště kontejnerů</t>
  </si>
  <si>
    <t>topení v KD - nákup dřevěných briket</t>
  </si>
  <si>
    <t>opravy místních komunikací</t>
  </si>
  <si>
    <t>oprava kanalizace</t>
  </si>
  <si>
    <t>umělé kluziště</t>
  </si>
  <si>
    <t>výsadba dřevin, posezení, lavičky, sečení</t>
  </si>
  <si>
    <t>vybavení sportovního areálu, nový stánek</t>
  </si>
  <si>
    <t>údržba tenisového kurtu</t>
  </si>
  <si>
    <t>prodloužení veřejného osvětlení k novým RD</t>
  </si>
  <si>
    <t>geodetické práce</t>
  </si>
  <si>
    <t>PD - inženýrské sítě Na Vrchách (dofinancování)</t>
  </si>
  <si>
    <t>úprava prostranství u hasičky (nová vrata přístřešku)</t>
  </si>
  <si>
    <t>SDH - provoz auta, STK, garanční prohlídka</t>
  </si>
  <si>
    <t>SDH - pořízení nových stolů, elektroinstalace</t>
  </si>
  <si>
    <t>kulturní dům - vybavení, opravy</t>
  </si>
  <si>
    <t>výkup pozemků - zastavující studie Svařenov</t>
  </si>
  <si>
    <t>veřejný rozhlas - opravy</t>
  </si>
  <si>
    <t>kulturní dům - vybavení</t>
  </si>
  <si>
    <t>nákup malotraktoru</t>
  </si>
  <si>
    <t>úprava veřejného prostranství-alej k Závisti (podíl dotace 80 %)</t>
  </si>
  <si>
    <t>údržba zeleně, materiál, opravy</t>
  </si>
  <si>
    <t>parkoviště u kulturního domu</t>
  </si>
  <si>
    <t>osvětlení čekárny</t>
  </si>
  <si>
    <t xml:space="preserve">výkup pozemků </t>
  </si>
  <si>
    <t xml:space="preserve">veřejné prostranství - přístřešek, lavička, vybavení </t>
  </si>
  <si>
    <t>sportovní areál - údržba, opravy, provozní náklady</t>
  </si>
  <si>
    <t>opravy místních komunikací - výtluky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</si>
</sst>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</numFmts>
  <fonts count="5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F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5EDFB"/>
        <bgColor indexed="64"/>
      </patternFill>
    </fill>
    <fill>
      <patternFill patternType="solid">
        <fgColor rgb="FFBFF7FD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0" xfId="0" applyFont="1" applyAlignment="1">
      <alignment/>
    </xf>
    <xf numFmtId="0" fontId="5" fillId="6" borderId="39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" fillId="0" borderId="2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34" borderId="42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24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53" xfId="0" applyFill="1" applyBorder="1" applyAlignment="1">
      <alignment/>
    </xf>
    <xf numFmtId="0" fontId="2" fillId="0" borderId="27" xfId="0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15" fillId="6" borderId="54" xfId="0" applyFont="1" applyFill="1" applyBorder="1" applyAlignment="1">
      <alignment/>
    </xf>
    <xf numFmtId="0" fontId="10" fillId="0" borderId="37" xfId="0" applyFont="1" applyBorder="1" applyAlignment="1">
      <alignment wrapText="1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21" xfId="0" applyFont="1" applyFill="1" applyBorder="1" applyAlignment="1">
      <alignment/>
    </xf>
    <xf numFmtId="0" fontId="7" fillId="0" borderId="53" xfId="0" applyFont="1" applyBorder="1" applyAlignment="1">
      <alignment/>
    </xf>
    <xf numFmtId="3" fontId="9" fillId="0" borderId="27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0" fillId="0" borderId="56" xfId="0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0" fillId="3" borderId="62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4" xfId="0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" borderId="65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67" xfId="0" applyFill="1" applyBorder="1" applyAlignment="1">
      <alignment/>
    </xf>
    <xf numFmtId="0" fontId="0" fillId="3" borderId="3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68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3" fillId="0" borderId="68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69" xfId="0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68" xfId="0" applyFont="1" applyFill="1" applyBorder="1" applyAlignment="1">
      <alignment/>
    </xf>
    <xf numFmtId="0" fontId="0" fillId="3" borderId="29" xfId="0" applyFill="1" applyBorder="1" applyAlignment="1">
      <alignment horizontal="center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3" borderId="7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9" xfId="0" applyFill="1" applyBorder="1" applyAlignment="1">
      <alignment/>
    </xf>
    <xf numFmtId="0" fontId="0" fillId="0" borderId="73" xfId="0" applyFill="1" applyBorder="1" applyAlignment="1">
      <alignment/>
    </xf>
    <xf numFmtId="0" fontId="0" fillId="3" borderId="4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3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3" borderId="77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4" fillId="0" borderId="61" xfId="0" applyFont="1" applyBorder="1" applyAlignment="1">
      <alignment/>
    </xf>
    <xf numFmtId="3" fontId="5" fillId="3" borderId="50" xfId="0" applyNumberFormat="1" applyFont="1" applyFill="1" applyBorder="1" applyAlignment="1">
      <alignment horizontal="center"/>
    </xf>
    <xf numFmtId="3" fontId="5" fillId="0" borderId="81" xfId="0" applyNumberFormat="1" applyFont="1" applyBorder="1" applyAlignment="1">
      <alignment horizontal="right"/>
    </xf>
    <xf numFmtId="3" fontId="5" fillId="3" borderId="39" xfId="0" applyNumberFormat="1" applyFont="1" applyFill="1" applyBorder="1" applyAlignment="1">
      <alignment horizontal="center"/>
    </xf>
    <xf numFmtId="3" fontId="5" fillId="0" borderId="6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53" xfId="0" applyFont="1" applyBorder="1" applyAlignment="1">
      <alignment/>
    </xf>
    <xf numFmtId="0" fontId="4" fillId="0" borderId="28" xfId="0" applyFont="1" applyBorder="1" applyAlignment="1">
      <alignment/>
    </xf>
    <xf numFmtId="3" fontId="5" fillId="0" borderId="32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center"/>
    </xf>
    <xf numFmtId="3" fontId="5" fillId="0" borderId="82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5" fillId="0" borderId="41" xfId="0" applyFont="1" applyBorder="1" applyAlignment="1">
      <alignment/>
    </xf>
    <xf numFmtId="3" fontId="5" fillId="0" borderId="39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 horizontal="right"/>
    </xf>
    <xf numFmtId="0" fontId="0" fillId="0" borderId="83" xfId="0" applyBorder="1" applyAlignment="1">
      <alignment/>
    </xf>
    <xf numFmtId="0" fontId="4" fillId="36" borderId="84" xfId="0" applyFont="1" applyFill="1" applyBorder="1" applyAlignment="1">
      <alignment/>
    </xf>
    <xf numFmtId="0" fontId="0" fillId="36" borderId="85" xfId="0" applyFill="1" applyBorder="1" applyAlignment="1">
      <alignment/>
    </xf>
    <xf numFmtId="3" fontId="5" fillId="36" borderId="84" xfId="0" applyNumberFormat="1" applyFont="1" applyFill="1" applyBorder="1" applyAlignment="1">
      <alignment/>
    </xf>
    <xf numFmtId="0" fontId="5" fillId="36" borderId="83" xfId="0" applyFont="1" applyFill="1" applyBorder="1" applyAlignment="1">
      <alignment/>
    </xf>
    <xf numFmtId="3" fontId="5" fillId="36" borderId="83" xfId="0" applyNumberFormat="1" applyFont="1" applyFill="1" applyBorder="1" applyAlignment="1">
      <alignment/>
    </xf>
    <xf numFmtId="3" fontId="5" fillId="36" borderId="85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 horizontal="center"/>
    </xf>
    <xf numFmtId="0" fontId="0" fillId="0" borderId="86" xfId="0" applyBorder="1" applyAlignment="1">
      <alignment/>
    </xf>
    <xf numFmtId="0" fontId="4" fillId="0" borderId="55" xfId="0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0" fontId="0" fillId="0" borderId="55" xfId="0" applyBorder="1" applyAlignment="1">
      <alignment/>
    </xf>
    <xf numFmtId="0" fontId="5" fillId="0" borderId="0" xfId="0" applyFont="1" applyAlignment="1">
      <alignment/>
    </xf>
    <xf numFmtId="0" fontId="0" fillId="0" borderId="88" xfId="0" applyBorder="1" applyAlignment="1">
      <alignment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62" xfId="0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36" borderId="4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5" fillId="37" borderId="94" xfId="0" applyFont="1" applyFill="1" applyBorder="1" applyAlignment="1">
      <alignment/>
    </xf>
    <xf numFmtId="3" fontId="2" fillId="37" borderId="31" xfId="0" applyNumberFormat="1" applyFont="1" applyFill="1" applyBorder="1" applyAlignment="1">
      <alignment/>
    </xf>
    <xf numFmtId="3" fontId="2" fillId="37" borderId="75" xfId="0" applyNumberFormat="1" applyFont="1" applyFill="1" applyBorder="1" applyAlignment="1">
      <alignment/>
    </xf>
    <xf numFmtId="3" fontId="2" fillId="37" borderId="25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15" fillId="38" borderId="17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3" fontId="5" fillId="39" borderId="95" xfId="0" applyNumberFormat="1" applyFont="1" applyFill="1" applyBorder="1" applyAlignment="1">
      <alignment horizontal="center"/>
    </xf>
    <xf numFmtId="3" fontId="5" fillId="39" borderId="52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73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0" fillId="13" borderId="36" xfId="0" applyFont="1" applyFill="1" applyBorder="1" applyAlignment="1">
      <alignment/>
    </xf>
    <xf numFmtId="0" fontId="0" fillId="13" borderId="38" xfId="0" applyFont="1" applyFill="1" applyBorder="1" applyAlignment="1">
      <alignment/>
    </xf>
    <xf numFmtId="3" fontId="0" fillId="13" borderId="21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0" fillId="13" borderId="96" xfId="0" applyNumberFormat="1" applyFont="1" applyFill="1" applyBorder="1" applyAlignment="1">
      <alignment horizontal="center"/>
    </xf>
    <xf numFmtId="0" fontId="0" fillId="13" borderId="54" xfId="0" applyFont="1" applyFill="1" applyBorder="1" applyAlignment="1">
      <alignment/>
    </xf>
    <xf numFmtId="0" fontId="0" fillId="13" borderId="39" xfId="0" applyFont="1" applyFill="1" applyBorder="1" applyAlignment="1">
      <alignment/>
    </xf>
    <xf numFmtId="3" fontId="0" fillId="13" borderId="40" xfId="0" applyNumberFormat="1" applyFont="1" applyFill="1" applyBorder="1" applyAlignment="1">
      <alignment horizontal="center"/>
    </xf>
    <xf numFmtId="3" fontId="8" fillId="13" borderId="40" xfId="0" applyNumberFormat="1" applyFont="1" applyFill="1" applyBorder="1" applyAlignment="1">
      <alignment horizontal="center"/>
    </xf>
    <xf numFmtId="3" fontId="0" fillId="13" borderId="63" xfId="0" applyNumberFormat="1" applyFont="1" applyFill="1" applyBorder="1" applyAlignment="1">
      <alignment horizontal="center"/>
    </xf>
    <xf numFmtId="0" fontId="0" fillId="13" borderId="54" xfId="0" applyFont="1" applyFill="1" applyBorder="1" applyAlignment="1">
      <alignment/>
    </xf>
    <xf numFmtId="0" fontId="0" fillId="13" borderId="39" xfId="0" applyFont="1" applyFill="1" applyBorder="1" applyAlignment="1">
      <alignment wrapText="1"/>
    </xf>
    <xf numFmtId="3" fontId="0" fillId="13" borderId="40" xfId="0" applyNumberFormat="1" applyFont="1" applyFill="1" applyBorder="1" applyAlignment="1">
      <alignment horizontal="center" vertical="center"/>
    </xf>
    <xf numFmtId="3" fontId="0" fillId="13" borderId="63" xfId="0" applyNumberFormat="1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3" borderId="7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8" fillId="40" borderId="98" xfId="0" applyFont="1" applyFill="1" applyBorder="1" applyAlignment="1">
      <alignment/>
    </xf>
    <xf numFmtId="3" fontId="2" fillId="40" borderId="16" xfId="0" applyNumberFormat="1" applyFont="1" applyFill="1" applyBorder="1" applyAlignment="1">
      <alignment/>
    </xf>
    <xf numFmtId="0" fontId="8" fillId="40" borderId="99" xfId="0" applyFont="1" applyFill="1" applyBorder="1" applyAlignment="1">
      <alignment/>
    </xf>
    <xf numFmtId="3" fontId="2" fillId="40" borderId="49" xfId="0" applyNumberFormat="1" applyFont="1" applyFill="1" applyBorder="1" applyAlignment="1">
      <alignment/>
    </xf>
    <xf numFmtId="0" fontId="0" fillId="15" borderId="0" xfId="0" applyFill="1" applyAlignment="1">
      <alignment/>
    </xf>
    <xf numFmtId="3" fontId="4" fillId="34" borderId="95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3" fontId="4" fillId="34" borderId="51" xfId="0" applyNumberFormat="1" applyFont="1" applyFill="1" applyBorder="1" applyAlignment="1">
      <alignment horizontal="center"/>
    </xf>
    <xf numFmtId="0" fontId="0" fillId="35" borderId="35" xfId="0" applyFont="1" applyFill="1" applyBorder="1" applyAlignment="1">
      <alignment/>
    </xf>
    <xf numFmtId="3" fontId="0" fillId="35" borderId="17" xfId="0" applyNumberFormat="1" applyFont="1" applyFill="1" applyBorder="1" applyAlignment="1">
      <alignment horizontal="center" vertical="center"/>
    </xf>
    <xf numFmtId="3" fontId="8" fillId="35" borderId="17" xfId="0" applyNumberFormat="1" applyFont="1" applyFill="1" applyBorder="1" applyAlignment="1">
      <alignment horizontal="center"/>
    </xf>
    <xf numFmtId="3" fontId="0" fillId="35" borderId="100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wrapText="1"/>
    </xf>
    <xf numFmtId="0" fontId="0" fillId="35" borderId="35" xfId="0" applyFont="1" applyFill="1" applyBorder="1" applyAlignment="1">
      <alignment/>
    </xf>
    <xf numFmtId="3" fontId="8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4" fillId="0" borderId="0" xfId="0" applyFont="1" applyAlignment="1">
      <alignment/>
    </xf>
    <xf numFmtId="165" fontId="0" fillId="35" borderId="43" xfId="0" applyNumberFormat="1" applyFill="1" applyBorder="1" applyAlignment="1">
      <alignment/>
    </xf>
    <xf numFmtId="0" fontId="0" fillId="35" borderId="39" xfId="0" applyFill="1" applyBorder="1" applyAlignment="1">
      <alignment/>
    </xf>
    <xf numFmtId="165" fontId="0" fillId="35" borderId="39" xfId="0" applyNumberFormat="1" applyFill="1" applyBorder="1" applyAlignment="1">
      <alignment/>
    </xf>
    <xf numFmtId="0" fontId="0" fillId="35" borderId="38" xfId="0" applyFill="1" applyBorder="1" applyAlignment="1">
      <alignment/>
    </xf>
    <xf numFmtId="165" fontId="0" fillId="35" borderId="95" xfId="0" applyNumberFormat="1" applyFill="1" applyBorder="1" applyAlignment="1">
      <alignment/>
    </xf>
    <xf numFmtId="3" fontId="5" fillId="35" borderId="17" xfId="0" applyNumberFormat="1" applyFont="1" applyFill="1" applyBorder="1" applyAlignment="1">
      <alignment horizontal="center"/>
    </xf>
    <xf numFmtId="0" fontId="0" fillId="35" borderId="54" xfId="0" applyFont="1" applyFill="1" applyBorder="1" applyAlignment="1">
      <alignment/>
    </xf>
    <xf numFmtId="3" fontId="0" fillId="35" borderId="40" xfId="0" applyNumberFormat="1" applyFont="1" applyFill="1" applyBorder="1" applyAlignment="1">
      <alignment horizontal="center"/>
    </xf>
    <xf numFmtId="3" fontId="8" fillId="35" borderId="40" xfId="0" applyNumberFormat="1" applyFont="1" applyFill="1" applyBorder="1" applyAlignment="1">
      <alignment horizontal="center"/>
    </xf>
    <xf numFmtId="3" fontId="0" fillId="35" borderId="63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35" borderId="39" xfId="0" applyFont="1" applyFill="1" applyBorder="1" applyAlignment="1">
      <alignment/>
    </xf>
    <xf numFmtId="3" fontId="54" fillId="22" borderId="40" xfId="0" applyNumberFormat="1" applyFont="1" applyFill="1" applyBorder="1" applyAlignment="1">
      <alignment horizontal="center"/>
    </xf>
    <xf numFmtId="3" fontId="54" fillId="22" borderId="41" xfId="0" applyNumberFormat="1" applyFont="1" applyFill="1" applyBorder="1" applyAlignment="1">
      <alignment horizontal="center"/>
    </xf>
    <xf numFmtId="0" fontId="0" fillId="22" borderId="54" xfId="0" applyFont="1" applyFill="1" applyBorder="1" applyAlignment="1">
      <alignment/>
    </xf>
    <xf numFmtId="0" fontId="0" fillId="22" borderId="39" xfId="0" applyFont="1" applyFill="1" applyBorder="1" applyAlignment="1">
      <alignment/>
    </xf>
    <xf numFmtId="3" fontId="0" fillId="22" borderId="40" xfId="0" applyNumberFormat="1" applyFont="1" applyFill="1" applyBorder="1" applyAlignment="1">
      <alignment horizontal="center"/>
    </xf>
    <xf numFmtId="3" fontId="8" fillId="22" borderId="40" xfId="0" applyNumberFormat="1" applyFont="1" applyFill="1" applyBorder="1" applyAlignment="1">
      <alignment horizontal="center"/>
    </xf>
    <xf numFmtId="3" fontId="0" fillId="22" borderId="63" xfId="0" applyNumberFormat="1" applyFont="1" applyFill="1" applyBorder="1" applyAlignment="1">
      <alignment horizontal="center"/>
    </xf>
    <xf numFmtId="0" fontId="0" fillId="35" borderId="36" xfId="0" applyFont="1" applyFill="1" applyBorder="1" applyAlignment="1">
      <alignment/>
    </xf>
    <xf numFmtId="3" fontId="0" fillId="22" borderId="41" xfId="0" applyNumberFormat="1" applyFont="1" applyFill="1" applyBorder="1" applyAlignment="1">
      <alignment horizontal="center"/>
    </xf>
    <xf numFmtId="3" fontId="0" fillId="22" borderId="61" xfId="0" applyNumberFormat="1" applyFont="1" applyFill="1" applyBorder="1" applyAlignment="1">
      <alignment horizontal="center"/>
    </xf>
    <xf numFmtId="0" fontId="17" fillId="22" borderId="39" xfId="0" applyFont="1" applyFill="1" applyBorder="1" applyAlignment="1">
      <alignment/>
    </xf>
    <xf numFmtId="3" fontId="0" fillId="35" borderId="41" xfId="0" applyNumberFormat="1" applyFont="1" applyFill="1" applyBorder="1" applyAlignment="1">
      <alignment horizontal="center"/>
    </xf>
    <xf numFmtId="3" fontId="0" fillId="22" borderId="22" xfId="0" applyNumberFormat="1" applyFont="1" applyFill="1" applyBorder="1" applyAlignment="1">
      <alignment horizontal="center"/>
    </xf>
    <xf numFmtId="0" fontId="0" fillId="22" borderId="39" xfId="0" applyFont="1" applyFill="1" applyBorder="1" applyAlignment="1">
      <alignment horizontal="left"/>
    </xf>
    <xf numFmtId="0" fontId="0" fillId="22" borderId="17" xfId="0" applyFill="1" applyBorder="1" applyAlignment="1">
      <alignment/>
    </xf>
    <xf numFmtId="0" fontId="0" fillId="13" borderId="17" xfId="0" applyFill="1" applyBorder="1" applyAlignment="1">
      <alignment/>
    </xf>
    <xf numFmtId="165" fontId="0" fillId="35" borderId="39" xfId="0" applyNumberFormat="1" applyFill="1" applyBorder="1" applyAlignment="1">
      <alignment horizontal="right"/>
    </xf>
    <xf numFmtId="0" fontId="0" fillId="13" borderId="0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67" xfId="0" applyFont="1" applyFill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36" borderId="48" xfId="0" applyNumberFormat="1" applyFont="1" applyFill="1" applyBorder="1" applyAlignment="1">
      <alignment/>
    </xf>
    <xf numFmtId="3" fontId="8" fillId="36" borderId="3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73" xfId="0" applyNumberFormat="1" applyFont="1" applyFill="1" applyBorder="1" applyAlignment="1">
      <alignment/>
    </xf>
    <xf numFmtId="3" fontId="8" fillId="37" borderId="75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/>
    </xf>
    <xf numFmtId="3" fontId="8" fillId="37" borderId="6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41" borderId="42" xfId="0" applyFont="1" applyFill="1" applyBorder="1" applyAlignment="1">
      <alignment/>
    </xf>
    <xf numFmtId="0" fontId="0" fillId="41" borderId="43" xfId="0" applyFont="1" applyFill="1" applyBorder="1" applyAlignment="1">
      <alignment/>
    </xf>
    <xf numFmtId="0" fontId="0" fillId="41" borderId="24" xfId="0" applyFont="1" applyFill="1" applyBorder="1" applyAlignment="1">
      <alignment horizontal="center"/>
    </xf>
    <xf numFmtId="0" fontId="4" fillId="41" borderId="47" xfId="0" applyFont="1" applyFill="1" applyBorder="1" applyAlignment="1">
      <alignment horizontal="center"/>
    </xf>
    <xf numFmtId="0" fontId="4" fillId="35" borderId="38" xfId="0" applyFont="1" applyFill="1" applyBorder="1" applyAlignment="1">
      <alignment/>
    </xf>
    <xf numFmtId="3" fontId="0" fillId="35" borderId="21" xfId="0" applyNumberFormat="1" applyFont="1" applyFill="1" applyBorder="1" applyAlignment="1">
      <alignment horizontal="center"/>
    </xf>
    <xf numFmtId="3" fontId="8" fillId="35" borderId="21" xfId="0" applyNumberFormat="1" applyFont="1" applyFill="1" applyBorder="1" applyAlignment="1">
      <alignment horizontal="center"/>
    </xf>
    <xf numFmtId="3" fontId="0" fillId="35" borderId="96" xfId="0" applyNumberFormat="1" applyFont="1" applyFill="1" applyBorder="1" applyAlignment="1">
      <alignment horizontal="center"/>
    </xf>
    <xf numFmtId="3" fontId="0" fillId="13" borderId="51" xfId="0" applyNumberFormat="1" applyFont="1" applyFill="1" applyBorder="1" applyAlignment="1">
      <alignment horizontal="center"/>
    </xf>
    <xf numFmtId="3" fontId="8" fillId="13" borderId="51" xfId="0" applyNumberFormat="1" applyFont="1" applyFill="1" applyBorder="1" applyAlignment="1">
      <alignment horizontal="center"/>
    </xf>
    <xf numFmtId="3" fontId="0" fillId="13" borderId="55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3" fontId="0" fillId="13" borderId="61" xfId="0" applyNumberFormat="1" applyFont="1" applyFill="1" applyBorder="1" applyAlignment="1">
      <alignment horizontal="center"/>
    </xf>
    <xf numFmtId="3" fontId="8" fillId="13" borderId="61" xfId="0" applyNumberFormat="1" applyFont="1" applyFill="1" applyBorder="1" applyAlignment="1">
      <alignment horizontal="center"/>
    </xf>
    <xf numFmtId="0" fontId="0" fillId="13" borderId="99" xfId="0" applyFont="1" applyFill="1" applyBorder="1" applyAlignment="1">
      <alignment/>
    </xf>
    <xf numFmtId="0" fontId="0" fillId="13" borderId="86" xfId="0" applyFont="1" applyFill="1" applyBorder="1" applyAlignment="1">
      <alignment/>
    </xf>
    <xf numFmtId="3" fontId="0" fillId="13" borderId="56" xfId="0" applyNumberFormat="1" applyFont="1" applyFill="1" applyBorder="1" applyAlignment="1">
      <alignment horizontal="center"/>
    </xf>
    <xf numFmtId="3" fontId="8" fillId="13" borderId="56" xfId="0" applyNumberFormat="1" applyFont="1" applyFill="1" applyBorder="1" applyAlignment="1">
      <alignment horizontal="center"/>
    </xf>
    <xf numFmtId="3" fontId="0" fillId="13" borderId="11" xfId="0" applyNumberFormat="1" applyFont="1" applyFill="1" applyBorder="1" applyAlignment="1">
      <alignment horizontal="center"/>
    </xf>
    <xf numFmtId="3" fontId="0" fillId="13" borderId="101" xfId="0" applyNumberFormat="1" applyFont="1" applyFill="1" applyBorder="1" applyAlignment="1">
      <alignment horizontal="center"/>
    </xf>
    <xf numFmtId="0" fontId="0" fillId="13" borderId="50" xfId="0" applyFont="1" applyFill="1" applyBorder="1" applyAlignment="1">
      <alignment/>
    </xf>
    <xf numFmtId="0" fontId="0" fillId="13" borderId="102" xfId="0" applyFont="1" applyFill="1" applyBorder="1" applyAlignment="1">
      <alignment/>
    </xf>
    <xf numFmtId="0" fontId="0" fillId="13" borderId="6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0" fillId="13" borderId="62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center"/>
    </xf>
    <xf numFmtId="0" fontId="0" fillId="0" borderId="62" xfId="0" applyBorder="1" applyAlignment="1">
      <alignment horizontal="left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13" borderId="83" xfId="0" applyFont="1" applyFill="1" applyBorder="1" applyAlignment="1">
      <alignment/>
    </xf>
    <xf numFmtId="3" fontId="0" fillId="13" borderId="84" xfId="0" applyNumberFormat="1" applyFont="1" applyFill="1" applyBorder="1" applyAlignment="1">
      <alignment horizontal="center"/>
    </xf>
    <xf numFmtId="0" fontId="4" fillId="13" borderId="32" xfId="0" applyFont="1" applyFill="1" applyBorder="1" applyAlignment="1">
      <alignment/>
    </xf>
    <xf numFmtId="3" fontId="4" fillId="13" borderId="27" xfId="0" applyNumberFormat="1" applyFont="1" applyFill="1" applyBorder="1" applyAlignment="1">
      <alignment horizontal="center"/>
    </xf>
    <xf numFmtId="3" fontId="2" fillId="13" borderId="27" xfId="0" applyNumberFormat="1" applyFont="1" applyFill="1" applyBorder="1" applyAlignment="1">
      <alignment horizontal="center"/>
    </xf>
    <xf numFmtId="0" fontId="7" fillId="33" borderId="81" xfId="0" applyFont="1" applyFill="1" applyBorder="1" applyAlignment="1">
      <alignment wrapText="1"/>
    </xf>
    <xf numFmtId="3" fontId="11" fillId="0" borderId="37" xfId="0" applyNumberFormat="1" applyFont="1" applyFill="1" applyBorder="1" applyAlignment="1">
      <alignment horizontal="center"/>
    </xf>
    <xf numFmtId="3" fontId="11" fillId="0" borderId="87" xfId="0" applyNumberFormat="1" applyFont="1" applyFill="1" applyBorder="1" applyAlignment="1">
      <alignment horizontal="center"/>
    </xf>
    <xf numFmtId="3" fontId="11" fillId="16" borderId="85" xfId="0" applyNumberFormat="1" applyFont="1" applyFill="1" applyBorder="1" applyAlignment="1">
      <alignment horizontal="center"/>
    </xf>
    <xf numFmtId="3" fontId="11" fillId="15" borderId="85" xfId="0" applyNumberFormat="1" applyFont="1" applyFill="1" applyBorder="1" applyAlignment="1">
      <alignment horizontal="center"/>
    </xf>
    <xf numFmtId="3" fontId="5" fillId="0" borderId="84" xfId="0" applyNumberFormat="1" applyFont="1" applyBorder="1" applyAlignment="1">
      <alignment horizontal="center"/>
    </xf>
    <xf numFmtId="0" fontId="11" fillId="0" borderId="83" xfId="0" applyFont="1" applyBorder="1" applyAlignment="1">
      <alignment/>
    </xf>
    <xf numFmtId="0" fontId="5" fillId="0" borderId="53" xfId="0" applyFont="1" applyBorder="1" applyAlignment="1">
      <alignment/>
    </xf>
    <xf numFmtId="0" fontId="11" fillId="0" borderId="8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88">
      <selection activeCell="D144" sqref="D144"/>
    </sheetView>
  </sheetViews>
  <sheetFormatPr defaultColWidth="9.140625" defaultRowHeight="12.75"/>
  <cols>
    <col min="1" max="1" width="5.28125" style="0" customWidth="1"/>
    <col min="2" max="2" width="54.28125" style="0" customWidth="1"/>
    <col min="3" max="3" width="14.421875" style="0" customWidth="1"/>
    <col min="4" max="4" width="14.140625" style="0" customWidth="1"/>
    <col min="5" max="5" width="13.8515625" style="0" customWidth="1"/>
    <col min="6" max="6" width="14.140625" style="0" customWidth="1"/>
    <col min="7" max="7" width="13.28125" style="0" customWidth="1"/>
    <col min="9" max="9" width="5.7109375" style="0" customWidth="1"/>
    <col min="10" max="10" width="36.140625" style="0" customWidth="1"/>
  </cols>
  <sheetData>
    <row r="1" spans="1:6" ht="19.5" customHeight="1">
      <c r="A1" s="387" t="s">
        <v>140</v>
      </c>
      <c r="B1" s="387"/>
      <c r="C1" s="387"/>
      <c r="D1" s="387"/>
      <c r="E1" s="387"/>
      <c r="F1" s="387"/>
    </row>
    <row r="2" spans="1:6" ht="10.5" customHeight="1">
      <c r="A2" s="8"/>
      <c r="B2" s="8"/>
      <c r="C2" s="8"/>
      <c r="D2" s="8"/>
      <c r="E2" s="8"/>
      <c r="F2" s="8"/>
    </row>
    <row r="3" spans="1:6" ht="19.5" customHeight="1" thickBot="1">
      <c r="A3" s="8"/>
      <c r="B3" s="8"/>
      <c r="C3" s="8"/>
      <c r="D3" s="8"/>
      <c r="E3" s="8"/>
      <c r="F3" s="8"/>
    </row>
    <row r="4" spans="1:7" ht="12" customHeight="1">
      <c r="A4" s="1"/>
      <c r="B4" s="2" t="s">
        <v>35</v>
      </c>
      <c r="C4" s="55">
        <v>569</v>
      </c>
      <c r="D4" s="55">
        <v>460</v>
      </c>
      <c r="E4" s="55">
        <v>279</v>
      </c>
      <c r="F4" s="55">
        <v>275</v>
      </c>
      <c r="G4" s="3"/>
    </row>
    <row r="5" spans="1:7" ht="15" customHeight="1" thickBot="1">
      <c r="A5" s="4"/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7" t="s">
        <v>5</v>
      </c>
    </row>
    <row r="6" spans="1:7" ht="15" customHeight="1" thickTop="1">
      <c r="A6" s="31">
        <v>2310</v>
      </c>
      <c r="B6" s="22" t="s">
        <v>17</v>
      </c>
      <c r="C6" s="23">
        <v>57</v>
      </c>
      <c r="D6" s="23">
        <v>46</v>
      </c>
      <c r="E6" s="23">
        <v>28</v>
      </c>
      <c r="F6" s="23">
        <v>28</v>
      </c>
      <c r="G6" s="20">
        <f>SUM(C6:F6)</f>
        <v>159</v>
      </c>
    </row>
    <row r="7" spans="1:7" ht="15" customHeight="1">
      <c r="A7" s="9">
        <v>3639</v>
      </c>
      <c r="B7" s="10" t="s">
        <v>131</v>
      </c>
      <c r="C7" s="11">
        <v>17</v>
      </c>
      <c r="D7" s="11">
        <v>14</v>
      </c>
      <c r="E7" s="11">
        <v>9</v>
      </c>
      <c r="F7" s="11">
        <v>8</v>
      </c>
      <c r="G7" s="12">
        <f>SUM(C7:F7)</f>
        <v>48</v>
      </c>
    </row>
    <row r="8" spans="1:7" ht="15" customHeight="1">
      <c r="A8" s="9">
        <v>2292</v>
      </c>
      <c r="B8" s="10" t="s">
        <v>15</v>
      </c>
      <c r="C8" s="11">
        <v>69</v>
      </c>
      <c r="D8" s="11">
        <v>53</v>
      </c>
      <c r="E8" s="11">
        <v>57</v>
      </c>
      <c r="F8" s="11">
        <v>41</v>
      </c>
      <c r="G8" s="12">
        <f>SUM(C8:F8)</f>
        <v>220</v>
      </c>
    </row>
    <row r="9" spans="1:7" ht="15" customHeight="1">
      <c r="A9" s="9"/>
      <c r="B9" s="24" t="s">
        <v>6</v>
      </c>
      <c r="C9" s="11"/>
      <c r="D9" s="11"/>
      <c r="E9" s="11"/>
      <c r="F9" s="11"/>
      <c r="G9" s="12"/>
    </row>
    <row r="10" spans="1:7" ht="15" customHeight="1">
      <c r="A10" s="9">
        <v>2212</v>
      </c>
      <c r="B10" s="10" t="s">
        <v>7</v>
      </c>
      <c r="C10" s="11">
        <v>78</v>
      </c>
      <c r="D10" s="11">
        <v>54</v>
      </c>
      <c r="E10" s="11">
        <v>45</v>
      </c>
      <c r="F10" s="11">
        <v>135</v>
      </c>
      <c r="G10" s="12">
        <f aca="true" t="shared" si="0" ref="G10:G16">SUM(C10:F10)</f>
        <v>312</v>
      </c>
    </row>
    <row r="11" spans="1:7" ht="15" customHeight="1">
      <c r="A11" s="9">
        <v>3632</v>
      </c>
      <c r="B11" s="10" t="s">
        <v>8</v>
      </c>
      <c r="C11" s="11">
        <v>83</v>
      </c>
      <c r="D11" s="11"/>
      <c r="E11" s="11"/>
      <c r="F11" s="11"/>
      <c r="G11" s="12">
        <f t="shared" si="0"/>
        <v>83</v>
      </c>
    </row>
    <row r="12" spans="1:7" ht="15" customHeight="1">
      <c r="A12" s="9">
        <v>3631</v>
      </c>
      <c r="B12" s="10" t="s">
        <v>9</v>
      </c>
      <c r="C12" s="11">
        <v>25</v>
      </c>
      <c r="D12" s="11"/>
      <c r="E12" s="11">
        <v>13</v>
      </c>
      <c r="F12" s="11">
        <v>16</v>
      </c>
      <c r="G12" s="12">
        <f t="shared" si="0"/>
        <v>54</v>
      </c>
    </row>
    <row r="13" spans="1:7" ht="15" customHeight="1">
      <c r="A13" s="9">
        <v>3745</v>
      </c>
      <c r="B13" s="10" t="s">
        <v>66</v>
      </c>
      <c r="C13" s="11">
        <v>59</v>
      </c>
      <c r="D13" s="11">
        <v>33</v>
      </c>
      <c r="E13" s="11">
        <v>46</v>
      </c>
      <c r="F13" s="11">
        <v>43</v>
      </c>
      <c r="G13" s="12">
        <f t="shared" si="0"/>
        <v>181</v>
      </c>
    </row>
    <row r="14" spans="1:7" ht="15" customHeight="1">
      <c r="A14" s="9">
        <v>3722</v>
      </c>
      <c r="B14" s="10" t="s">
        <v>18</v>
      </c>
      <c r="C14" s="11">
        <v>484</v>
      </c>
      <c r="D14" s="11">
        <v>339</v>
      </c>
      <c r="E14" s="11">
        <v>276</v>
      </c>
      <c r="F14" s="11">
        <v>234</v>
      </c>
      <c r="G14" s="12">
        <f t="shared" si="0"/>
        <v>1333</v>
      </c>
    </row>
    <row r="15" spans="1:7" ht="15" customHeight="1" thickBot="1">
      <c r="A15" s="32">
        <v>3727</v>
      </c>
      <c r="B15" s="25" t="s">
        <v>19</v>
      </c>
      <c r="C15" s="26">
        <v>228</v>
      </c>
      <c r="D15" s="26">
        <v>185</v>
      </c>
      <c r="E15" s="26">
        <v>91</v>
      </c>
      <c r="F15" s="26">
        <v>60</v>
      </c>
      <c r="G15" s="21">
        <f t="shared" si="0"/>
        <v>564</v>
      </c>
    </row>
    <row r="16" spans="1:10" ht="15" customHeight="1" thickBot="1">
      <c r="A16" s="36">
        <v>1014</v>
      </c>
      <c r="B16" s="35" t="s">
        <v>10</v>
      </c>
      <c r="C16" s="13">
        <v>4</v>
      </c>
      <c r="D16" s="13">
        <v>4</v>
      </c>
      <c r="E16" s="13">
        <v>2</v>
      </c>
      <c r="F16" s="13">
        <v>4</v>
      </c>
      <c r="G16" s="14">
        <f t="shared" si="0"/>
        <v>14</v>
      </c>
      <c r="I16" s="10"/>
      <c r="J16" s="49" t="s">
        <v>141</v>
      </c>
    </row>
    <row r="17" spans="1:7" ht="12.75" customHeight="1">
      <c r="A17" s="36">
        <v>3113</v>
      </c>
      <c r="B17" s="258" t="s">
        <v>11</v>
      </c>
      <c r="C17" s="259">
        <v>1458</v>
      </c>
      <c r="D17" s="259">
        <v>497</v>
      </c>
      <c r="E17" s="259">
        <v>0</v>
      </c>
      <c r="F17" s="259">
        <v>410</v>
      </c>
      <c r="G17" s="260">
        <f aca="true" t="shared" si="1" ref="G17:G33">SUM(C17:F17)</f>
        <v>2365</v>
      </c>
    </row>
    <row r="18" spans="1:10" ht="12.75" customHeight="1">
      <c r="A18" s="67">
        <v>3111</v>
      </c>
      <c r="B18" s="68" t="s">
        <v>122</v>
      </c>
      <c r="C18" s="69">
        <v>200</v>
      </c>
      <c r="D18" s="69"/>
      <c r="E18" s="69"/>
      <c r="F18" s="69"/>
      <c r="G18" s="70">
        <f>SUM(C18:F18)</f>
        <v>200</v>
      </c>
      <c r="I18" s="66"/>
      <c r="J18" s="49"/>
    </row>
    <row r="19" spans="1:10" ht="12.75" customHeight="1">
      <c r="A19" s="67">
        <v>3111</v>
      </c>
      <c r="B19" s="68" t="s">
        <v>152</v>
      </c>
      <c r="C19" s="69"/>
      <c r="D19" s="69">
        <v>110</v>
      </c>
      <c r="E19" s="69"/>
      <c r="F19" s="69"/>
      <c r="G19" s="70">
        <f>SUM(C19:F19)</f>
        <v>110</v>
      </c>
      <c r="I19" s="66"/>
      <c r="J19" s="49"/>
    </row>
    <row r="20" spans="1:10" ht="12.75" customHeight="1">
      <c r="A20" s="67">
        <v>3111</v>
      </c>
      <c r="B20" s="68" t="s">
        <v>153</v>
      </c>
      <c r="C20" s="69"/>
      <c r="D20" s="69"/>
      <c r="E20" s="69"/>
      <c r="F20" s="69">
        <v>260</v>
      </c>
      <c r="G20" s="70">
        <f>SUM(C20:F20)</f>
        <v>260</v>
      </c>
      <c r="I20" s="66"/>
      <c r="J20" s="49"/>
    </row>
    <row r="21" spans="1:10" ht="12.75" customHeight="1">
      <c r="A21" s="67">
        <v>3113</v>
      </c>
      <c r="B21" s="68" t="s">
        <v>154</v>
      </c>
      <c r="C21" s="69"/>
      <c r="D21" s="69">
        <v>170</v>
      </c>
      <c r="E21" s="69"/>
      <c r="F21" s="69"/>
      <c r="G21" s="70">
        <f>SUM(C21:F21)</f>
        <v>170</v>
      </c>
      <c r="I21" s="66"/>
      <c r="J21" s="49"/>
    </row>
    <row r="22" spans="1:10" ht="12.75" customHeight="1">
      <c r="A22" s="67">
        <v>3745</v>
      </c>
      <c r="B22" s="68" t="s">
        <v>124</v>
      </c>
      <c r="C22" s="69"/>
      <c r="D22" s="69"/>
      <c r="E22" s="69"/>
      <c r="F22" s="69">
        <v>60</v>
      </c>
      <c r="G22" s="70">
        <f>SUM(C22:F22)</f>
        <v>60</v>
      </c>
      <c r="I22" s="66"/>
      <c r="J22" s="49"/>
    </row>
    <row r="23" spans="1:10" ht="12.75" customHeight="1">
      <c r="A23" s="47">
        <v>3631</v>
      </c>
      <c r="B23" s="48" t="s">
        <v>12</v>
      </c>
      <c r="C23" s="23">
        <v>88</v>
      </c>
      <c r="D23" s="23">
        <v>80</v>
      </c>
      <c r="E23" s="23">
        <v>43</v>
      </c>
      <c r="F23" s="23">
        <v>47</v>
      </c>
      <c r="G23" s="20">
        <f t="shared" si="1"/>
        <v>258</v>
      </c>
      <c r="I23" s="340"/>
      <c r="J23" s="49" t="s">
        <v>143</v>
      </c>
    </row>
    <row r="24" spans="1:10" ht="12.75" customHeight="1">
      <c r="A24" s="364">
        <v>3314</v>
      </c>
      <c r="B24" s="365" t="s">
        <v>33</v>
      </c>
      <c r="C24" s="366">
        <v>15</v>
      </c>
      <c r="D24" s="366"/>
      <c r="E24" s="366"/>
      <c r="F24" s="366"/>
      <c r="G24" s="367">
        <f>SUM(C24:F24)</f>
        <v>15</v>
      </c>
      <c r="I24" s="34"/>
      <c r="J24" t="s">
        <v>113</v>
      </c>
    </row>
    <row r="25" spans="1:7" ht="12.75" customHeight="1">
      <c r="A25" s="37">
        <v>3392</v>
      </c>
      <c r="B25" s="30" t="s">
        <v>36</v>
      </c>
      <c r="C25" s="11">
        <v>50</v>
      </c>
      <c r="D25" s="11">
        <v>50</v>
      </c>
      <c r="E25" s="11">
        <v>50</v>
      </c>
      <c r="F25" s="11">
        <v>50</v>
      </c>
      <c r="G25" s="12">
        <f t="shared" si="1"/>
        <v>200</v>
      </c>
    </row>
    <row r="26" spans="1:7" ht="12.75" customHeight="1">
      <c r="A26" s="37">
        <v>3399</v>
      </c>
      <c r="B26" s="116" t="s">
        <v>53</v>
      </c>
      <c r="C26" s="11"/>
      <c r="D26" s="11"/>
      <c r="E26" s="11">
        <v>15</v>
      </c>
      <c r="F26" s="11"/>
      <c r="G26" s="12">
        <f>SUM(C26:F26)</f>
        <v>15</v>
      </c>
    </row>
    <row r="27" spans="1:10" ht="12.75" customHeight="1">
      <c r="A27" s="37">
        <v>3745</v>
      </c>
      <c r="B27" s="30" t="s">
        <v>22</v>
      </c>
      <c r="C27" s="11">
        <v>150</v>
      </c>
      <c r="D27" s="11">
        <v>50</v>
      </c>
      <c r="E27" s="11">
        <v>200</v>
      </c>
      <c r="F27" s="11">
        <v>50</v>
      </c>
      <c r="G27" s="12">
        <f t="shared" si="1"/>
        <v>450</v>
      </c>
      <c r="I27" s="341"/>
      <c r="J27" t="s">
        <v>142</v>
      </c>
    </row>
    <row r="28" spans="1:10" ht="12.75" customHeight="1">
      <c r="A28" s="37">
        <v>3632</v>
      </c>
      <c r="B28" s="30" t="s">
        <v>52</v>
      </c>
      <c r="C28" s="11">
        <v>0</v>
      </c>
      <c r="D28" s="11">
        <v>42</v>
      </c>
      <c r="E28" s="11">
        <v>19</v>
      </c>
      <c r="F28" s="11">
        <v>3</v>
      </c>
      <c r="G28" s="12">
        <f>SUM(C28:F28)</f>
        <v>64</v>
      </c>
      <c r="J28" t="s">
        <v>112</v>
      </c>
    </row>
    <row r="29" spans="1:7" ht="15" customHeight="1">
      <c r="A29" s="37">
        <v>5512</v>
      </c>
      <c r="B29" s="30" t="s">
        <v>13</v>
      </c>
      <c r="C29" s="11">
        <v>40</v>
      </c>
      <c r="D29" s="11">
        <v>40</v>
      </c>
      <c r="E29" s="11">
        <v>40</v>
      </c>
      <c r="F29" s="11">
        <v>40</v>
      </c>
      <c r="G29" s="12">
        <f t="shared" si="1"/>
        <v>160</v>
      </c>
    </row>
    <row r="30" spans="1:7" ht="15" customHeight="1">
      <c r="A30" s="37">
        <v>6171</v>
      </c>
      <c r="B30" s="30" t="s">
        <v>14</v>
      </c>
      <c r="C30" s="11">
        <v>15</v>
      </c>
      <c r="D30" s="11">
        <v>20</v>
      </c>
      <c r="E30" s="11">
        <v>10</v>
      </c>
      <c r="F30" s="11">
        <v>10</v>
      </c>
      <c r="G30" s="12">
        <f t="shared" si="1"/>
        <v>55</v>
      </c>
    </row>
    <row r="31" spans="1:7" ht="15" customHeight="1">
      <c r="A31" s="37">
        <v>6112</v>
      </c>
      <c r="B31" s="30" t="s">
        <v>20</v>
      </c>
      <c r="C31" s="11">
        <v>142</v>
      </c>
      <c r="D31" s="11">
        <v>113</v>
      </c>
      <c r="E31" s="11">
        <v>68</v>
      </c>
      <c r="F31" s="11">
        <v>68</v>
      </c>
      <c r="G31" s="12">
        <f t="shared" si="1"/>
        <v>391</v>
      </c>
    </row>
    <row r="32" spans="1:7" ht="15" customHeight="1">
      <c r="A32" s="37">
        <v>6112</v>
      </c>
      <c r="B32" s="30" t="s">
        <v>21</v>
      </c>
      <c r="C32" s="11">
        <v>65</v>
      </c>
      <c r="D32" s="11">
        <v>65</v>
      </c>
      <c r="E32" s="11">
        <v>65</v>
      </c>
      <c r="F32" s="11">
        <v>65</v>
      </c>
      <c r="G32" s="12">
        <f t="shared" si="1"/>
        <v>260</v>
      </c>
    </row>
    <row r="33" spans="1:10" ht="15" customHeight="1" thickBot="1">
      <c r="A33" s="38">
        <v>6320</v>
      </c>
      <c r="B33" s="117" t="s">
        <v>55</v>
      </c>
      <c r="C33" s="15">
        <v>24</v>
      </c>
      <c r="D33" s="15">
        <v>18</v>
      </c>
      <c r="E33" s="15">
        <v>12</v>
      </c>
      <c r="F33" s="15">
        <v>12</v>
      </c>
      <c r="G33" s="27">
        <f t="shared" si="1"/>
        <v>66</v>
      </c>
      <c r="J33" s="49" t="s">
        <v>54</v>
      </c>
    </row>
    <row r="34" spans="1:7" ht="15" customHeight="1" thickBot="1">
      <c r="A34" s="39"/>
      <c r="B34" s="33" t="s">
        <v>24</v>
      </c>
      <c r="C34" s="28">
        <f>SUM(C6:C33)</f>
        <v>3351</v>
      </c>
      <c r="D34" s="28">
        <f>SUM(D6:D33)</f>
        <v>1983</v>
      </c>
      <c r="E34" s="28">
        <f>SUM(E6:E33)</f>
        <v>1089</v>
      </c>
      <c r="F34" s="28">
        <f>SUM(F6:F33)</f>
        <v>1644</v>
      </c>
      <c r="G34" s="29">
        <f>SUM(G6:G33)</f>
        <v>8067</v>
      </c>
    </row>
    <row r="35" spans="1:7" ht="15" customHeight="1">
      <c r="A35" s="34"/>
      <c r="B35" s="45"/>
      <c r="C35" s="46"/>
      <c r="D35" s="46"/>
      <c r="E35" s="46"/>
      <c r="F35" s="46"/>
      <c r="G35" s="46"/>
    </row>
    <row r="36" spans="1:7" ht="15" customHeight="1">
      <c r="A36" s="34"/>
      <c r="B36" s="45"/>
      <c r="C36" s="46"/>
      <c r="D36" s="46"/>
      <c r="E36" s="46"/>
      <c r="F36" s="46"/>
      <c r="G36" s="46"/>
    </row>
    <row r="37" spans="1:10" ht="18.75" customHeight="1" thickBot="1">
      <c r="A37" s="34"/>
      <c r="B37" s="45"/>
      <c r="C37" s="46"/>
      <c r="D37" s="46"/>
      <c r="E37" s="46"/>
      <c r="F37" s="46"/>
      <c r="G37" s="46"/>
      <c r="J37" s="53"/>
    </row>
    <row r="38" spans="1:7" ht="15" customHeight="1">
      <c r="A38" s="388" t="s">
        <v>144</v>
      </c>
      <c r="B38" s="389"/>
      <c r="C38" s="56" t="s">
        <v>25</v>
      </c>
      <c r="D38" s="56" t="s">
        <v>26</v>
      </c>
      <c r="E38" s="56" t="s">
        <v>27</v>
      </c>
      <c r="F38" s="56" t="s">
        <v>29</v>
      </c>
      <c r="G38" s="57" t="s">
        <v>30</v>
      </c>
    </row>
    <row r="39" spans="1:7" ht="15" customHeight="1" thickBot="1">
      <c r="A39" s="62" t="s">
        <v>32</v>
      </c>
      <c r="B39" s="58"/>
      <c r="C39" s="59" t="s">
        <v>102</v>
      </c>
      <c r="D39" s="59" t="s">
        <v>102</v>
      </c>
      <c r="E39" s="59" t="s">
        <v>102</v>
      </c>
      <c r="F39" s="59" t="s">
        <v>102</v>
      </c>
      <c r="G39" s="60">
        <f>SUM(C39:F39)</f>
        <v>0</v>
      </c>
    </row>
    <row r="40" spans="1:7" ht="18" customHeight="1" thickTop="1">
      <c r="A40" s="287"/>
      <c r="B40" s="41" t="s">
        <v>25</v>
      </c>
      <c r="C40" s="42"/>
      <c r="D40" s="42"/>
      <c r="E40" s="42"/>
      <c r="F40" s="42"/>
      <c r="G40" s="43"/>
    </row>
    <row r="41" spans="1:9" ht="18" customHeight="1">
      <c r="A41" s="273">
        <v>2310</v>
      </c>
      <c r="B41" s="274" t="s">
        <v>147</v>
      </c>
      <c r="C41" s="275">
        <v>3500</v>
      </c>
      <c r="D41" s="275"/>
      <c r="E41" s="275"/>
      <c r="F41" s="276"/>
      <c r="G41" s="277">
        <f aca="true" t="shared" si="2" ref="G41:G55">SUM(C41:F41)</f>
        <v>3500</v>
      </c>
      <c r="H41" s="390" t="s">
        <v>145</v>
      </c>
      <c r="I41" s="391"/>
    </row>
    <row r="42" spans="1:9" ht="18" customHeight="1">
      <c r="A42" s="278">
        <v>2310</v>
      </c>
      <c r="B42" s="279" t="s">
        <v>148</v>
      </c>
      <c r="C42" s="280">
        <v>500</v>
      </c>
      <c r="D42" s="281"/>
      <c r="E42" s="281"/>
      <c r="F42" s="281"/>
      <c r="G42" s="282">
        <f t="shared" si="2"/>
        <v>500</v>
      </c>
      <c r="H42" s="390"/>
      <c r="I42" s="391"/>
    </row>
    <row r="43" spans="1:9" ht="18.75" customHeight="1">
      <c r="A43" s="283">
        <v>3392</v>
      </c>
      <c r="B43" s="284" t="s">
        <v>157</v>
      </c>
      <c r="C43" s="285">
        <v>200</v>
      </c>
      <c r="D43" s="281"/>
      <c r="E43" s="281"/>
      <c r="F43" s="281"/>
      <c r="G43" s="286">
        <f t="shared" si="2"/>
        <v>200</v>
      </c>
      <c r="H43" s="390"/>
      <c r="I43" s="391"/>
    </row>
    <row r="44" spans="1:9" ht="18.75" customHeight="1">
      <c r="A44" s="283">
        <v>3412</v>
      </c>
      <c r="B44" s="284" t="s">
        <v>158</v>
      </c>
      <c r="C44" s="285">
        <v>20</v>
      </c>
      <c r="D44" s="281"/>
      <c r="E44" s="281"/>
      <c r="F44" s="281"/>
      <c r="G44" s="286">
        <f t="shared" si="2"/>
        <v>20</v>
      </c>
      <c r="H44" s="390"/>
      <c r="I44" s="391"/>
    </row>
    <row r="45" spans="1:9" ht="18.75" customHeight="1">
      <c r="A45" s="283">
        <v>3412</v>
      </c>
      <c r="B45" s="284" t="s">
        <v>159</v>
      </c>
      <c r="C45" s="285">
        <v>100</v>
      </c>
      <c r="D45" s="281"/>
      <c r="E45" s="281"/>
      <c r="F45" s="281"/>
      <c r="G45" s="286">
        <f>SUM(C45:F45)</f>
        <v>100</v>
      </c>
      <c r="H45" s="390"/>
      <c r="I45" s="391"/>
    </row>
    <row r="46" spans="1:9" ht="18.75" customHeight="1">
      <c r="A46" s="283">
        <v>3412</v>
      </c>
      <c r="B46" s="284" t="s">
        <v>160</v>
      </c>
      <c r="C46" s="285">
        <v>200</v>
      </c>
      <c r="D46" s="281"/>
      <c r="E46" s="281"/>
      <c r="F46" s="281"/>
      <c r="G46" s="286">
        <f t="shared" si="2"/>
        <v>200</v>
      </c>
      <c r="H46" s="390"/>
      <c r="I46" s="391"/>
    </row>
    <row r="47" spans="1:9" ht="18.75" customHeight="1">
      <c r="A47" s="283">
        <v>3639</v>
      </c>
      <c r="B47" s="284" t="s">
        <v>162</v>
      </c>
      <c r="C47" s="285">
        <v>50</v>
      </c>
      <c r="D47" s="281"/>
      <c r="E47" s="281"/>
      <c r="F47" s="281"/>
      <c r="G47" s="286">
        <f t="shared" si="2"/>
        <v>50</v>
      </c>
      <c r="H47" s="390"/>
      <c r="I47" s="391"/>
    </row>
    <row r="48" spans="1:9" ht="18.75" customHeight="1">
      <c r="A48" s="283">
        <v>5512</v>
      </c>
      <c r="B48" s="284" t="s">
        <v>166</v>
      </c>
      <c r="C48" s="285">
        <v>100</v>
      </c>
      <c r="D48" s="281"/>
      <c r="E48" s="281"/>
      <c r="F48" s="281"/>
      <c r="G48" s="286">
        <f t="shared" si="2"/>
        <v>100</v>
      </c>
      <c r="H48" s="390"/>
      <c r="I48" s="391"/>
    </row>
    <row r="49" spans="1:9" ht="18.75" customHeight="1">
      <c r="A49" s="304"/>
      <c r="B49" s="308" t="s">
        <v>26</v>
      </c>
      <c r="C49" s="305"/>
      <c r="D49" s="306"/>
      <c r="E49" s="306"/>
      <c r="F49" s="306"/>
      <c r="G49" s="307"/>
      <c r="H49" s="390"/>
      <c r="I49" s="391"/>
    </row>
    <row r="50" spans="1:9" ht="18.75" customHeight="1">
      <c r="A50" s="283">
        <v>2219</v>
      </c>
      <c r="B50" s="284" t="s">
        <v>146</v>
      </c>
      <c r="C50" s="285"/>
      <c r="D50" s="280">
        <v>500</v>
      </c>
      <c r="E50" s="281"/>
      <c r="F50" s="281"/>
      <c r="G50" s="286">
        <f>SUM(C50:F50)</f>
        <v>500</v>
      </c>
      <c r="H50" s="390"/>
      <c r="I50" s="391"/>
    </row>
    <row r="51" spans="1:9" ht="15" customHeight="1">
      <c r="A51" s="304"/>
      <c r="B51" s="308" t="s">
        <v>27</v>
      </c>
      <c r="C51" s="305"/>
      <c r="D51" s="306"/>
      <c r="E51" s="305"/>
      <c r="F51" s="306"/>
      <c r="G51" s="307"/>
      <c r="H51" s="390"/>
      <c r="I51" s="391"/>
    </row>
    <row r="52" spans="1:9" ht="16.5" customHeight="1">
      <c r="A52" s="283">
        <v>2310</v>
      </c>
      <c r="B52" s="284" t="s">
        <v>149</v>
      </c>
      <c r="C52" s="285"/>
      <c r="D52" s="281"/>
      <c r="E52" s="285">
        <v>1930</v>
      </c>
      <c r="F52" s="281"/>
      <c r="G52" s="286">
        <f t="shared" si="2"/>
        <v>1930</v>
      </c>
      <c r="H52" s="390"/>
      <c r="I52" s="391"/>
    </row>
    <row r="53" spans="1:9" ht="16.5" customHeight="1">
      <c r="A53" s="283">
        <v>2341</v>
      </c>
      <c r="B53" s="284" t="s">
        <v>150</v>
      </c>
      <c r="C53" s="285"/>
      <c r="D53" s="281"/>
      <c r="E53" s="285">
        <v>200</v>
      </c>
      <c r="F53" s="281"/>
      <c r="G53" s="286">
        <f t="shared" si="2"/>
        <v>200</v>
      </c>
      <c r="H53" s="390"/>
      <c r="I53" s="391"/>
    </row>
    <row r="54" spans="1:9" ht="16.5" customHeight="1">
      <c r="A54" s="283">
        <v>3392</v>
      </c>
      <c r="B54" s="284" t="s">
        <v>156</v>
      </c>
      <c r="C54" s="285"/>
      <c r="D54" s="281"/>
      <c r="E54" s="285">
        <v>200</v>
      </c>
      <c r="F54" s="281"/>
      <c r="G54" s="286">
        <f t="shared" si="2"/>
        <v>200</v>
      </c>
      <c r="H54" s="390"/>
      <c r="I54" s="391"/>
    </row>
    <row r="55" spans="1:9" ht="16.5" customHeight="1">
      <c r="A55" s="283">
        <v>3639</v>
      </c>
      <c r="B55" s="284" t="s">
        <v>163</v>
      </c>
      <c r="C55" s="285"/>
      <c r="D55" s="281"/>
      <c r="E55" s="285">
        <v>150</v>
      </c>
      <c r="F55" s="281"/>
      <c r="G55" s="286">
        <f t="shared" si="2"/>
        <v>150</v>
      </c>
      <c r="H55" s="390"/>
      <c r="I55" s="391"/>
    </row>
    <row r="56" spans="1:9" ht="15" customHeight="1" thickBot="1">
      <c r="A56" s="309"/>
      <c r="B56" s="368" t="s">
        <v>28</v>
      </c>
      <c r="C56" s="369"/>
      <c r="D56" s="370"/>
      <c r="E56" s="369"/>
      <c r="F56" s="370"/>
      <c r="G56" s="371"/>
      <c r="H56" s="390"/>
      <c r="I56" s="391"/>
    </row>
    <row r="57" spans="1:9" ht="15" customHeight="1">
      <c r="A57" s="378">
        <v>2321</v>
      </c>
      <c r="B57" s="385" t="s">
        <v>151</v>
      </c>
      <c r="C57" s="380"/>
      <c r="D57" s="381"/>
      <c r="E57" s="382"/>
      <c r="F57" s="382">
        <v>8000</v>
      </c>
      <c r="G57" s="383">
        <f>SUM(C57:F57)</f>
        <v>8000</v>
      </c>
      <c r="H57" s="343"/>
      <c r="I57" s="343"/>
    </row>
    <row r="58" spans="1:9" ht="15" customHeight="1">
      <c r="A58" s="375">
        <v>3392</v>
      </c>
      <c r="B58" s="386" t="s">
        <v>155</v>
      </c>
      <c r="C58" s="376"/>
      <c r="D58" s="377"/>
      <c r="E58" s="280"/>
      <c r="F58" s="280">
        <v>150</v>
      </c>
      <c r="G58" s="282">
        <f>SUM(F58)</f>
        <v>150</v>
      </c>
      <c r="H58" s="343"/>
      <c r="I58" s="343"/>
    </row>
    <row r="59" spans="1:9" ht="15" customHeight="1">
      <c r="A59" s="375">
        <v>3639</v>
      </c>
      <c r="B59" s="386" t="s">
        <v>161</v>
      </c>
      <c r="C59" s="376"/>
      <c r="D59" s="377"/>
      <c r="E59" s="280"/>
      <c r="F59" s="280">
        <v>1000</v>
      </c>
      <c r="G59" s="282">
        <f>SUM(F59)</f>
        <v>1000</v>
      </c>
      <c r="H59" s="343"/>
      <c r="I59" s="343"/>
    </row>
    <row r="60" spans="1:9" ht="15" customHeight="1">
      <c r="A60" s="375">
        <v>5512</v>
      </c>
      <c r="B60" s="386" t="s">
        <v>164</v>
      </c>
      <c r="C60" s="376"/>
      <c r="D60" s="377"/>
      <c r="E60" s="280"/>
      <c r="F60" s="280">
        <v>1000</v>
      </c>
      <c r="G60" s="282">
        <f>SUM(F60)</f>
        <v>1000</v>
      </c>
      <c r="H60" s="343"/>
      <c r="I60" s="343"/>
    </row>
    <row r="61" spans="1:9" ht="18" customHeight="1" thickBot="1">
      <c r="A61" s="379">
        <v>5512</v>
      </c>
      <c r="B61" s="384" t="s">
        <v>165</v>
      </c>
      <c r="C61" s="372"/>
      <c r="D61" s="373"/>
      <c r="E61" s="373"/>
      <c r="F61" s="372">
        <v>50</v>
      </c>
      <c r="G61" s="374">
        <f>SUM(F61)</f>
        <v>50</v>
      </c>
      <c r="H61" s="289"/>
      <c r="I61" s="290"/>
    </row>
    <row r="62" spans="1:9" ht="18" customHeight="1" thickBot="1">
      <c r="A62" s="396"/>
      <c r="B62" s="398" t="s">
        <v>176</v>
      </c>
      <c r="C62" s="399">
        <f>SUM(C41:C61)</f>
        <v>4670</v>
      </c>
      <c r="D62" s="400">
        <f>SUM(D50:D61)</f>
        <v>500</v>
      </c>
      <c r="E62" s="400">
        <f>SUM(E52:E61)</f>
        <v>2480</v>
      </c>
      <c r="F62" s="399">
        <f>SUM(F57:F61)</f>
        <v>10200</v>
      </c>
      <c r="G62" s="397"/>
      <c r="H62" s="289"/>
      <c r="I62" s="290"/>
    </row>
    <row r="63" spans="1:7" s="324" customFormat="1" ht="18" customHeight="1">
      <c r="A63" s="320"/>
      <c r="B63" s="325" t="s">
        <v>25</v>
      </c>
      <c r="C63" s="321"/>
      <c r="D63" s="322"/>
      <c r="E63" s="322"/>
      <c r="F63" s="322"/>
      <c r="G63" s="323">
        <f>SUM(C63:F63)</f>
        <v>0</v>
      </c>
    </row>
    <row r="64" spans="1:7" ht="15.75" customHeight="1">
      <c r="A64" s="328">
        <v>3745</v>
      </c>
      <c r="B64" s="329" t="s">
        <v>184</v>
      </c>
      <c r="C64" s="330">
        <v>450</v>
      </c>
      <c r="D64" s="331"/>
      <c r="E64" s="331"/>
      <c r="F64" s="331"/>
      <c r="G64" s="332">
        <f>SUM(C64:F64)</f>
        <v>450</v>
      </c>
    </row>
    <row r="65" spans="1:7" ht="15" customHeight="1">
      <c r="A65" s="328">
        <v>3745</v>
      </c>
      <c r="B65" s="329" t="s">
        <v>185</v>
      </c>
      <c r="C65" s="330">
        <v>100</v>
      </c>
      <c r="D65" s="331"/>
      <c r="E65" s="331"/>
      <c r="F65" s="331"/>
      <c r="G65" s="332">
        <f>SUM(C65:F65)</f>
        <v>100</v>
      </c>
    </row>
    <row r="66" spans="1:7" ht="15" customHeight="1">
      <c r="A66" s="328">
        <v>3392</v>
      </c>
      <c r="B66" s="329" t="s">
        <v>186</v>
      </c>
      <c r="C66" s="330">
        <v>45</v>
      </c>
      <c r="D66" s="331"/>
      <c r="E66" s="331"/>
      <c r="F66" s="331"/>
      <c r="G66" s="332"/>
    </row>
    <row r="67" spans="1:7" ht="15" customHeight="1">
      <c r="A67" s="328">
        <v>3392</v>
      </c>
      <c r="B67" s="329" t="s">
        <v>187</v>
      </c>
      <c r="C67" s="330">
        <v>30</v>
      </c>
      <c r="D67" s="331"/>
      <c r="E67" s="331"/>
      <c r="F67" s="331"/>
      <c r="G67" s="332"/>
    </row>
    <row r="68" spans="1:7" ht="14.25" customHeight="1">
      <c r="A68" s="328">
        <v>3392</v>
      </c>
      <c r="B68" s="329" t="s">
        <v>188</v>
      </c>
      <c r="C68" s="330">
        <v>55</v>
      </c>
      <c r="D68" s="331"/>
      <c r="E68" s="331"/>
      <c r="F68" s="331"/>
      <c r="G68" s="332">
        <f>SUM(C68:F68)</f>
        <v>55</v>
      </c>
    </row>
    <row r="69" spans="1:7" ht="15" customHeight="1">
      <c r="A69" s="328">
        <v>3392</v>
      </c>
      <c r="B69" s="329" t="s">
        <v>189</v>
      </c>
      <c r="C69" s="330">
        <v>10</v>
      </c>
      <c r="D69" s="331"/>
      <c r="E69" s="331"/>
      <c r="F69" s="331"/>
      <c r="G69" s="332">
        <f>SUM(C69:F69)</f>
        <v>10</v>
      </c>
    </row>
    <row r="70" spans="1:7" ht="15" customHeight="1">
      <c r="A70" s="328">
        <v>2212</v>
      </c>
      <c r="B70" s="329" t="s">
        <v>209</v>
      </c>
      <c r="C70" s="330">
        <v>300</v>
      </c>
      <c r="D70" s="331"/>
      <c r="E70" s="331"/>
      <c r="F70" s="331"/>
      <c r="G70" s="332"/>
    </row>
    <row r="71" spans="1:7" ht="15" customHeight="1">
      <c r="A71" s="333"/>
      <c r="B71" s="40" t="s">
        <v>26</v>
      </c>
      <c r="C71" s="269"/>
      <c r="D71" s="269"/>
      <c r="E71" s="269"/>
      <c r="F71" s="269"/>
      <c r="G71" s="270"/>
    </row>
    <row r="72" spans="1:7" ht="15" customHeight="1">
      <c r="A72" s="328"/>
      <c r="B72" s="336" t="s">
        <v>109</v>
      </c>
      <c r="C72" s="326"/>
      <c r="D72" s="326"/>
      <c r="E72" s="326"/>
      <c r="F72" s="326"/>
      <c r="G72" s="327"/>
    </row>
    <row r="73" spans="1:7" ht="15" customHeight="1">
      <c r="A73" s="328">
        <v>2341</v>
      </c>
      <c r="B73" s="329" t="s">
        <v>190</v>
      </c>
      <c r="C73" s="330"/>
      <c r="D73" s="330">
        <v>250</v>
      </c>
      <c r="E73" s="326"/>
      <c r="F73" s="326"/>
      <c r="G73" s="334">
        <f>SUM(C73:F73)</f>
        <v>250</v>
      </c>
    </row>
    <row r="74" spans="1:7" ht="15" customHeight="1">
      <c r="A74" s="328">
        <v>2212</v>
      </c>
      <c r="B74" s="329" t="s">
        <v>191</v>
      </c>
      <c r="C74" s="330"/>
      <c r="D74" s="330">
        <v>250</v>
      </c>
      <c r="E74" s="326"/>
      <c r="F74" s="326"/>
      <c r="G74" s="334">
        <f>SUM(C74:F74)</f>
        <v>250</v>
      </c>
    </row>
    <row r="75" spans="1:7" ht="15" customHeight="1">
      <c r="A75" s="328">
        <v>2212</v>
      </c>
      <c r="B75" s="329" t="s">
        <v>192</v>
      </c>
      <c r="C75" s="330"/>
      <c r="D75" s="330">
        <v>50</v>
      </c>
      <c r="E75" s="326"/>
      <c r="F75" s="326"/>
      <c r="G75" s="334">
        <f>SUM(C75:F75)</f>
        <v>50</v>
      </c>
    </row>
    <row r="76" spans="1:7" ht="15" customHeight="1">
      <c r="A76" s="328"/>
      <c r="B76" s="336" t="s">
        <v>110</v>
      </c>
      <c r="C76" s="330"/>
      <c r="D76" s="330"/>
      <c r="E76" s="330"/>
      <c r="F76" s="330"/>
      <c r="G76" s="327"/>
    </row>
    <row r="77" spans="1:7" ht="15" customHeight="1">
      <c r="A77" s="328">
        <v>3412</v>
      </c>
      <c r="B77" s="329" t="s">
        <v>193</v>
      </c>
      <c r="C77" s="330"/>
      <c r="D77" s="330">
        <v>100</v>
      </c>
      <c r="E77" s="330"/>
      <c r="F77" s="330"/>
      <c r="G77" s="334">
        <f>SUM(D77:F77)</f>
        <v>100</v>
      </c>
    </row>
    <row r="78" spans="1:7" ht="15" customHeight="1">
      <c r="A78" s="328">
        <v>3412</v>
      </c>
      <c r="B78" s="329" t="s">
        <v>194</v>
      </c>
      <c r="C78" s="330"/>
      <c r="D78" s="330">
        <v>200</v>
      </c>
      <c r="E78" s="330"/>
      <c r="F78" s="330"/>
      <c r="G78" s="334">
        <f>SUM(C78:F78)</f>
        <v>200</v>
      </c>
    </row>
    <row r="79" spans="1:7" ht="15" customHeight="1">
      <c r="A79" s="328"/>
      <c r="B79" s="336" t="s">
        <v>111</v>
      </c>
      <c r="C79" s="330"/>
      <c r="D79" s="330"/>
      <c r="E79" s="330"/>
      <c r="F79" s="330"/>
      <c r="G79" s="334"/>
    </row>
    <row r="80" spans="1:7" ht="15" customHeight="1">
      <c r="A80" s="328">
        <v>3392</v>
      </c>
      <c r="B80" s="329" t="s">
        <v>195</v>
      </c>
      <c r="C80" s="330"/>
      <c r="D80" s="330">
        <v>150</v>
      </c>
      <c r="E80" s="330"/>
      <c r="F80" s="330"/>
      <c r="G80" s="334">
        <f aca="true" t="shared" si="3" ref="G80:G94">SUM(C80:F80)</f>
        <v>150</v>
      </c>
    </row>
    <row r="81" spans="1:7" ht="15" customHeight="1">
      <c r="A81" s="328">
        <v>3392</v>
      </c>
      <c r="B81" s="329" t="s">
        <v>196</v>
      </c>
      <c r="C81" s="330"/>
      <c r="D81" s="330">
        <v>4500</v>
      </c>
      <c r="E81" s="330"/>
      <c r="F81" s="330"/>
      <c r="G81" s="334">
        <f t="shared" si="3"/>
        <v>4500</v>
      </c>
    </row>
    <row r="82" spans="1:7" ht="15" customHeight="1">
      <c r="A82" s="328">
        <v>2212</v>
      </c>
      <c r="B82" s="329" t="s">
        <v>197</v>
      </c>
      <c r="C82" s="330"/>
      <c r="D82" s="330">
        <v>2000</v>
      </c>
      <c r="E82" s="330"/>
      <c r="F82" s="330"/>
      <c r="G82" s="334">
        <f t="shared" si="3"/>
        <v>2000</v>
      </c>
    </row>
    <row r="83" spans="1:7" ht="15" customHeight="1">
      <c r="A83" s="328">
        <v>5512</v>
      </c>
      <c r="B83" s="329" t="s">
        <v>198</v>
      </c>
      <c r="C83" s="330"/>
      <c r="D83" s="330">
        <v>100</v>
      </c>
      <c r="E83" s="330"/>
      <c r="F83" s="330"/>
      <c r="G83" s="334">
        <f t="shared" si="3"/>
        <v>100</v>
      </c>
    </row>
    <row r="84" spans="1:7" ht="15" customHeight="1">
      <c r="A84" s="328">
        <v>3631</v>
      </c>
      <c r="B84" s="329" t="s">
        <v>199</v>
      </c>
      <c r="C84" s="330"/>
      <c r="D84" s="330">
        <v>200</v>
      </c>
      <c r="E84" s="330"/>
      <c r="F84" s="330"/>
      <c r="G84" s="334">
        <f t="shared" si="3"/>
        <v>200</v>
      </c>
    </row>
    <row r="85" spans="1:7" ht="15" customHeight="1">
      <c r="A85" s="328">
        <v>3412</v>
      </c>
      <c r="B85" s="329" t="s">
        <v>194</v>
      </c>
      <c r="C85" s="330"/>
      <c r="D85" s="330">
        <v>100</v>
      </c>
      <c r="E85" s="330"/>
      <c r="F85" s="330"/>
      <c r="G85" s="334">
        <f t="shared" si="3"/>
        <v>100</v>
      </c>
    </row>
    <row r="86" spans="1:7" ht="15" customHeight="1">
      <c r="A86" s="328">
        <v>3639</v>
      </c>
      <c r="B86" s="329" t="s">
        <v>200</v>
      </c>
      <c r="C86" s="330"/>
      <c r="D86" s="330">
        <v>400</v>
      </c>
      <c r="E86" s="330"/>
      <c r="F86" s="330"/>
      <c r="G86" s="334">
        <f t="shared" si="3"/>
        <v>400</v>
      </c>
    </row>
    <row r="87" spans="1:7" ht="15" customHeight="1">
      <c r="A87" s="328">
        <v>3399</v>
      </c>
      <c r="B87" s="329" t="s">
        <v>206</v>
      </c>
      <c r="C87" s="330"/>
      <c r="D87" s="330">
        <v>30</v>
      </c>
      <c r="E87" s="330"/>
      <c r="F87" s="330"/>
      <c r="G87" s="334">
        <f t="shared" si="3"/>
        <v>30</v>
      </c>
    </row>
    <row r="88" spans="1:7" ht="15" customHeight="1">
      <c r="A88" s="328">
        <v>3111</v>
      </c>
      <c r="B88" s="329" t="s">
        <v>201</v>
      </c>
      <c r="C88" s="330"/>
      <c r="D88" s="330">
        <v>150</v>
      </c>
      <c r="E88" s="330"/>
      <c r="F88" s="330"/>
      <c r="G88" s="334">
        <f t="shared" si="3"/>
        <v>150</v>
      </c>
    </row>
    <row r="89" spans="1:7" ht="15" customHeight="1">
      <c r="A89" s="328">
        <v>3412</v>
      </c>
      <c r="B89" s="329" t="s">
        <v>202</v>
      </c>
      <c r="C89" s="330"/>
      <c r="D89" s="330">
        <v>200</v>
      </c>
      <c r="E89" s="330"/>
      <c r="F89" s="330"/>
      <c r="G89" s="334">
        <f t="shared" si="3"/>
        <v>200</v>
      </c>
    </row>
    <row r="90" spans="1:7" ht="15" customHeight="1">
      <c r="A90" s="328">
        <v>5512</v>
      </c>
      <c r="B90" s="329" t="s">
        <v>203</v>
      </c>
      <c r="C90" s="330"/>
      <c r="D90" s="330">
        <v>250</v>
      </c>
      <c r="E90" s="330"/>
      <c r="F90" s="330"/>
      <c r="G90" s="334">
        <f t="shared" si="3"/>
        <v>250</v>
      </c>
    </row>
    <row r="91" spans="1:7" ht="15" customHeight="1">
      <c r="A91" s="328">
        <v>3412</v>
      </c>
      <c r="B91" s="329" t="s">
        <v>204</v>
      </c>
      <c r="C91" s="330"/>
      <c r="D91" s="330">
        <v>200</v>
      </c>
      <c r="E91" s="330"/>
      <c r="F91" s="330"/>
      <c r="G91" s="334">
        <f t="shared" si="3"/>
        <v>200</v>
      </c>
    </row>
    <row r="92" spans="1:7" ht="15" customHeight="1">
      <c r="A92" s="328">
        <v>3745</v>
      </c>
      <c r="B92" s="329" t="s">
        <v>205</v>
      </c>
      <c r="C92" s="330"/>
      <c r="D92" s="330">
        <v>500</v>
      </c>
      <c r="E92" s="330"/>
      <c r="F92" s="330"/>
      <c r="G92" s="334">
        <f t="shared" si="3"/>
        <v>500</v>
      </c>
    </row>
    <row r="93" spans="1:7" ht="15" customHeight="1">
      <c r="A93" s="328">
        <v>3745</v>
      </c>
      <c r="B93" s="329" t="s">
        <v>207</v>
      </c>
      <c r="C93" s="330"/>
      <c r="D93" s="330">
        <v>400</v>
      </c>
      <c r="E93" s="330"/>
      <c r="F93" s="330"/>
      <c r="G93" s="334">
        <f t="shared" si="3"/>
        <v>400</v>
      </c>
    </row>
    <row r="94" spans="1:7" ht="15" customHeight="1">
      <c r="A94" s="328">
        <v>3745</v>
      </c>
      <c r="B94" s="329" t="s">
        <v>208</v>
      </c>
      <c r="C94" s="330"/>
      <c r="D94" s="330">
        <v>200</v>
      </c>
      <c r="E94" s="330"/>
      <c r="F94" s="330"/>
      <c r="G94" s="334">
        <f t="shared" si="3"/>
        <v>200</v>
      </c>
    </row>
    <row r="95" spans="1:7" ht="15" customHeight="1">
      <c r="A95" s="333"/>
      <c r="B95" s="40" t="s">
        <v>27</v>
      </c>
      <c r="C95" s="269"/>
      <c r="D95" s="269"/>
      <c r="E95" s="269"/>
      <c r="F95" s="269"/>
      <c r="G95" s="270"/>
    </row>
    <row r="96" spans="1:9" ht="15" customHeight="1">
      <c r="A96" s="328">
        <v>2341</v>
      </c>
      <c r="B96" s="329" t="s">
        <v>210</v>
      </c>
      <c r="C96" s="330"/>
      <c r="D96" s="330"/>
      <c r="E96" s="330">
        <v>1200</v>
      </c>
      <c r="F96" s="330"/>
      <c r="G96" s="334">
        <f>SUM(E96:F96)</f>
        <v>1200</v>
      </c>
      <c r="H96" s="246"/>
      <c r="I96" s="288"/>
    </row>
    <row r="97" spans="1:7" ht="15" customHeight="1">
      <c r="A97" s="328">
        <v>3745</v>
      </c>
      <c r="B97" s="329" t="s">
        <v>211</v>
      </c>
      <c r="C97" s="330"/>
      <c r="D97" s="330"/>
      <c r="E97" s="330">
        <v>200</v>
      </c>
      <c r="F97" s="330"/>
      <c r="G97" s="334">
        <f>SUM(E97:F97)</f>
        <v>200</v>
      </c>
    </row>
    <row r="98" spans="1:7" ht="15" customHeight="1">
      <c r="A98" s="328">
        <v>3745</v>
      </c>
      <c r="B98" s="329" t="s">
        <v>212</v>
      </c>
      <c r="C98" s="330"/>
      <c r="D98" s="330"/>
      <c r="E98" s="330">
        <v>110</v>
      </c>
      <c r="F98" s="330"/>
      <c r="G98" s="334">
        <f aca="true" t="shared" si="4" ref="G98:G128">SUM(E98:F98)</f>
        <v>110</v>
      </c>
    </row>
    <row r="99" spans="1:7" ht="15" customHeight="1">
      <c r="A99" s="328">
        <v>3392</v>
      </c>
      <c r="B99" s="329" t="s">
        <v>213</v>
      </c>
      <c r="C99" s="330"/>
      <c r="D99" s="330"/>
      <c r="E99" s="330">
        <v>10</v>
      </c>
      <c r="F99" s="330"/>
      <c r="G99" s="334">
        <f t="shared" si="4"/>
        <v>10</v>
      </c>
    </row>
    <row r="100" spans="1:7" ht="15" customHeight="1">
      <c r="A100" s="328">
        <v>2212</v>
      </c>
      <c r="B100" s="329" t="s">
        <v>214</v>
      </c>
      <c r="C100" s="330"/>
      <c r="D100" s="330"/>
      <c r="E100" s="330">
        <v>200</v>
      </c>
      <c r="F100" s="330"/>
      <c r="G100" s="334">
        <f t="shared" si="4"/>
        <v>200</v>
      </c>
    </row>
    <row r="101" spans="1:7" ht="15" customHeight="1">
      <c r="A101" s="328">
        <v>2321</v>
      </c>
      <c r="B101" s="329" t="s">
        <v>215</v>
      </c>
      <c r="C101" s="330"/>
      <c r="D101" s="330"/>
      <c r="E101" s="330">
        <v>70</v>
      </c>
      <c r="F101" s="330"/>
      <c r="G101" s="334">
        <f t="shared" si="4"/>
        <v>70</v>
      </c>
    </row>
    <row r="102" spans="1:7" ht="15" customHeight="1">
      <c r="A102" s="328">
        <v>3745</v>
      </c>
      <c r="B102" s="329" t="s">
        <v>216</v>
      </c>
      <c r="C102" s="330"/>
      <c r="D102" s="330"/>
      <c r="E102" s="330">
        <v>50</v>
      </c>
      <c r="F102" s="330"/>
      <c r="G102" s="334">
        <f t="shared" si="4"/>
        <v>50</v>
      </c>
    </row>
    <row r="103" spans="1:7" ht="15" customHeight="1">
      <c r="A103" s="328">
        <v>3745</v>
      </c>
      <c r="B103" s="329" t="s">
        <v>217</v>
      </c>
      <c r="C103" s="330"/>
      <c r="D103" s="330"/>
      <c r="E103" s="330">
        <v>120</v>
      </c>
      <c r="F103" s="330"/>
      <c r="G103" s="334">
        <f t="shared" si="4"/>
        <v>120</v>
      </c>
    </row>
    <row r="104" spans="1:7" ht="15" customHeight="1">
      <c r="A104" s="328">
        <v>3412</v>
      </c>
      <c r="B104" s="329" t="s">
        <v>218</v>
      </c>
      <c r="C104" s="330"/>
      <c r="D104" s="330"/>
      <c r="E104" s="330">
        <v>45</v>
      </c>
      <c r="F104" s="330"/>
      <c r="G104" s="334">
        <f t="shared" si="4"/>
        <v>45</v>
      </c>
    </row>
    <row r="105" spans="1:7" ht="15" customHeight="1">
      <c r="A105" s="328">
        <v>3412</v>
      </c>
      <c r="B105" s="329" t="s">
        <v>219</v>
      </c>
      <c r="C105" s="330"/>
      <c r="D105" s="330"/>
      <c r="E105" s="330">
        <v>25</v>
      </c>
      <c r="F105" s="330"/>
      <c r="G105" s="334">
        <f t="shared" si="4"/>
        <v>25</v>
      </c>
    </row>
    <row r="106" spans="1:7" ht="15" customHeight="1">
      <c r="A106" s="328">
        <v>3631</v>
      </c>
      <c r="B106" s="329" t="s">
        <v>220</v>
      </c>
      <c r="C106" s="330"/>
      <c r="D106" s="330"/>
      <c r="E106" s="330">
        <v>200</v>
      </c>
      <c r="F106" s="330"/>
      <c r="G106" s="334">
        <f t="shared" si="4"/>
        <v>200</v>
      </c>
    </row>
    <row r="107" spans="1:7" ht="15" customHeight="1">
      <c r="A107" s="328">
        <v>3639</v>
      </c>
      <c r="B107" s="329" t="s">
        <v>221</v>
      </c>
      <c r="C107" s="330"/>
      <c r="D107" s="330"/>
      <c r="E107" s="330">
        <v>35</v>
      </c>
      <c r="F107" s="330"/>
      <c r="G107" s="334">
        <f t="shared" si="4"/>
        <v>35</v>
      </c>
    </row>
    <row r="108" spans="1:7" ht="15" customHeight="1">
      <c r="A108" s="328">
        <v>3639</v>
      </c>
      <c r="B108" s="329" t="s">
        <v>222</v>
      </c>
      <c r="C108" s="330"/>
      <c r="D108" s="330"/>
      <c r="E108" s="330">
        <v>50</v>
      </c>
      <c r="F108" s="330"/>
      <c r="G108" s="334">
        <f t="shared" si="4"/>
        <v>50</v>
      </c>
    </row>
    <row r="109" spans="1:7" ht="15" customHeight="1">
      <c r="A109" s="328">
        <v>3745</v>
      </c>
      <c r="B109" s="329" t="s">
        <v>223</v>
      </c>
      <c r="C109" s="330"/>
      <c r="D109" s="330"/>
      <c r="E109" s="330">
        <v>100</v>
      </c>
      <c r="F109" s="330"/>
      <c r="G109" s="334">
        <f t="shared" si="4"/>
        <v>100</v>
      </c>
    </row>
    <row r="110" spans="1:7" ht="15" customHeight="1">
      <c r="A110" s="328">
        <v>5512</v>
      </c>
      <c r="B110" s="329" t="s">
        <v>224</v>
      </c>
      <c r="C110" s="330"/>
      <c r="D110" s="330"/>
      <c r="E110" s="330">
        <v>80</v>
      </c>
      <c r="F110" s="330"/>
      <c r="G110" s="334">
        <f t="shared" si="4"/>
        <v>80</v>
      </c>
    </row>
    <row r="111" spans="1:7" ht="15" customHeight="1">
      <c r="A111" s="328">
        <v>5512</v>
      </c>
      <c r="B111" s="329" t="s">
        <v>225</v>
      </c>
      <c r="C111" s="330"/>
      <c r="D111" s="330"/>
      <c r="E111" s="330">
        <v>100</v>
      </c>
      <c r="F111" s="330"/>
      <c r="G111" s="334">
        <f t="shared" si="4"/>
        <v>100</v>
      </c>
    </row>
    <row r="112" spans="1:7" ht="15" customHeight="1">
      <c r="A112" s="328">
        <v>3392</v>
      </c>
      <c r="B112" s="329" t="s">
        <v>226</v>
      </c>
      <c r="C112" s="330"/>
      <c r="D112" s="330"/>
      <c r="E112" s="330">
        <v>105</v>
      </c>
      <c r="F112" s="330"/>
      <c r="G112" s="334">
        <f t="shared" si="4"/>
        <v>105</v>
      </c>
    </row>
    <row r="113" spans="1:7" ht="15" customHeight="1">
      <c r="A113" s="328">
        <v>3639</v>
      </c>
      <c r="B113" s="329" t="s">
        <v>227</v>
      </c>
      <c r="C113" s="330"/>
      <c r="D113" s="330"/>
      <c r="E113" s="330">
        <v>200</v>
      </c>
      <c r="F113" s="330"/>
      <c r="G113" s="334">
        <f t="shared" si="4"/>
        <v>200</v>
      </c>
    </row>
    <row r="114" spans="1:7" ht="15" customHeight="1">
      <c r="A114" s="328">
        <v>3341</v>
      </c>
      <c r="B114" s="329" t="s">
        <v>228</v>
      </c>
      <c r="C114" s="330"/>
      <c r="D114" s="330"/>
      <c r="E114" s="330">
        <v>55</v>
      </c>
      <c r="F114" s="330"/>
      <c r="G114" s="338">
        <f t="shared" si="4"/>
        <v>55</v>
      </c>
    </row>
    <row r="115" spans="1:7" ht="15" customHeight="1">
      <c r="A115" s="333"/>
      <c r="B115" s="40" t="s">
        <v>28</v>
      </c>
      <c r="C115" s="269"/>
      <c r="D115" s="269"/>
      <c r="E115" s="271"/>
      <c r="F115" s="269"/>
      <c r="G115" s="337"/>
    </row>
    <row r="116" spans="1:7" ht="15" customHeight="1">
      <c r="A116" s="328">
        <v>2212</v>
      </c>
      <c r="B116" s="329" t="s">
        <v>209</v>
      </c>
      <c r="C116" s="330"/>
      <c r="D116" s="330"/>
      <c r="E116" s="335"/>
      <c r="F116" s="330">
        <v>600</v>
      </c>
      <c r="G116" s="334">
        <f>SUM(C116:F116)</f>
        <v>600</v>
      </c>
    </row>
    <row r="117" spans="1:7" ht="15" customHeight="1">
      <c r="A117" s="328">
        <v>3392</v>
      </c>
      <c r="B117" s="329" t="s">
        <v>229</v>
      </c>
      <c r="C117" s="330"/>
      <c r="D117" s="330"/>
      <c r="E117" s="335"/>
      <c r="F117" s="330">
        <v>30</v>
      </c>
      <c r="G117" s="334">
        <f t="shared" si="4"/>
        <v>30</v>
      </c>
    </row>
    <row r="118" spans="1:7" ht="15" customHeight="1">
      <c r="A118" s="328">
        <v>3745</v>
      </c>
      <c r="B118" s="329" t="s">
        <v>230</v>
      </c>
      <c r="C118" s="330"/>
      <c r="D118" s="330"/>
      <c r="E118" s="335"/>
      <c r="F118" s="330">
        <v>450</v>
      </c>
      <c r="G118" s="334">
        <f t="shared" si="4"/>
        <v>450</v>
      </c>
    </row>
    <row r="119" spans="1:7" ht="15" customHeight="1">
      <c r="A119" s="328">
        <v>3745</v>
      </c>
      <c r="B119" s="329" t="s">
        <v>231</v>
      </c>
      <c r="C119" s="330"/>
      <c r="D119" s="330"/>
      <c r="E119" s="335"/>
      <c r="F119" s="330">
        <v>200</v>
      </c>
      <c r="G119" s="334">
        <f t="shared" si="4"/>
        <v>200</v>
      </c>
    </row>
    <row r="120" spans="1:7" ht="15" customHeight="1">
      <c r="A120" s="328">
        <v>3745</v>
      </c>
      <c r="B120" s="329" t="s">
        <v>232</v>
      </c>
      <c r="C120" s="330"/>
      <c r="D120" s="330"/>
      <c r="E120" s="335"/>
      <c r="F120" s="330">
        <v>140</v>
      </c>
      <c r="G120" s="334">
        <f t="shared" si="4"/>
        <v>140</v>
      </c>
    </row>
    <row r="121" spans="1:7" ht="15" customHeight="1">
      <c r="A121" s="328">
        <v>2219</v>
      </c>
      <c r="B121" s="329" t="s">
        <v>233</v>
      </c>
      <c r="C121" s="330"/>
      <c r="D121" s="330"/>
      <c r="E121" s="335"/>
      <c r="F121" s="330">
        <v>100</v>
      </c>
      <c r="G121" s="334">
        <f t="shared" si="4"/>
        <v>100</v>
      </c>
    </row>
    <row r="122" spans="1:7" ht="15" customHeight="1">
      <c r="A122" s="328">
        <v>3745</v>
      </c>
      <c r="B122" s="339" t="s">
        <v>234</v>
      </c>
      <c r="C122" s="330"/>
      <c r="D122" s="330"/>
      <c r="E122" s="335"/>
      <c r="F122" s="330">
        <v>20</v>
      </c>
      <c r="G122" s="334">
        <f t="shared" si="4"/>
        <v>20</v>
      </c>
    </row>
    <row r="123" spans="1:7" ht="15" customHeight="1">
      <c r="A123" s="328">
        <v>3745</v>
      </c>
      <c r="B123" s="329" t="s">
        <v>208</v>
      </c>
      <c r="C123" s="330"/>
      <c r="D123" s="330"/>
      <c r="E123" s="335"/>
      <c r="F123" s="330">
        <v>20</v>
      </c>
      <c r="G123" s="334">
        <f t="shared" si="4"/>
        <v>20</v>
      </c>
    </row>
    <row r="124" spans="1:7" ht="15" customHeight="1">
      <c r="A124" s="328">
        <v>3639</v>
      </c>
      <c r="B124" s="329" t="s">
        <v>235</v>
      </c>
      <c r="C124" s="330"/>
      <c r="D124" s="330"/>
      <c r="E124" s="335"/>
      <c r="F124" s="330">
        <v>250</v>
      </c>
      <c r="G124" s="334">
        <f t="shared" si="4"/>
        <v>250</v>
      </c>
    </row>
    <row r="125" spans="1:7" ht="15" customHeight="1">
      <c r="A125" s="328">
        <v>3745</v>
      </c>
      <c r="B125" s="329" t="s">
        <v>236</v>
      </c>
      <c r="C125" s="330"/>
      <c r="D125" s="330"/>
      <c r="E125" s="335"/>
      <c r="F125" s="330">
        <v>70</v>
      </c>
      <c r="G125" s="334">
        <f t="shared" si="4"/>
        <v>70</v>
      </c>
    </row>
    <row r="126" spans="1:7" ht="15" customHeight="1">
      <c r="A126" s="328">
        <v>3412</v>
      </c>
      <c r="B126" s="329" t="s">
        <v>237</v>
      </c>
      <c r="C126" s="330"/>
      <c r="D126" s="330"/>
      <c r="E126" s="335"/>
      <c r="F126" s="330">
        <v>50</v>
      </c>
      <c r="G126" s="334">
        <f t="shared" si="4"/>
        <v>50</v>
      </c>
    </row>
    <row r="127" spans="1:7" ht="15" customHeight="1">
      <c r="A127" s="328">
        <v>2212</v>
      </c>
      <c r="B127" s="329" t="s">
        <v>238</v>
      </c>
      <c r="C127" s="330"/>
      <c r="D127" s="330"/>
      <c r="E127" s="335"/>
      <c r="F127" s="330">
        <v>100</v>
      </c>
      <c r="G127" s="334">
        <f t="shared" si="4"/>
        <v>100</v>
      </c>
    </row>
    <row r="128" spans="1:7" ht="15" customHeight="1" thickBot="1">
      <c r="A128" s="328">
        <v>3399</v>
      </c>
      <c r="B128" s="329" t="s">
        <v>206</v>
      </c>
      <c r="C128" s="330"/>
      <c r="D128" s="330"/>
      <c r="E128" s="335"/>
      <c r="F128" s="330">
        <v>20</v>
      </c>
      <c r="G128" s="334">
        <f t="shared" si="4"/>
        <v>20</v>
      </c>
    </row>
    <row r="129" spans="1:8" ht="15" customHeight="1" thickBot="1">
      <c r="A129" s="44"/>
      <c r="B129" s="408" t="s">
        <v>177</v>
      </c>
      <c r="C129" s="272">
        <f>SUM(C64:C128)</f>
        <v>990</v>
      </c>
      <c r="D129" s="272">
        <f>SUM(D72:D128)</f>
        <v>10230</v>
      </c>
      <c r="E129" s="272">
        <f>SUM(E96:E128)</f>
        <v>2955</v>
      </c>
      <c r="F129" s="272">
        <f>SUM(F116:F128)</f>
        <v>2050</v>
      </c>
      <c r="G129" s="54" t="s">
        <v>31</v>
      </c>
      <c r="H129" s="61"/>
    </row>
    <row r="130" spans="1:10" ht="15" customHeight="1" thickBot="1">
      <c r="A130" s="44"/>
      <c r="B130" s="409" t="s">
        <v>182</v>
      </c>
      <c r="C130" s="402">
        <f>SUM(C34+C62)</f>
        <v>8021</v>
      </c>
      <c r="D130" s="403">
        <f>SUM(D34+D62)</f>
        <v>2483</v>
      </c>
      <c r="E130" s="402">
        <f>SUM(E34+E62)</f>
        <v>3569</v>
      </c>
      <c r="F130" s="403">
        <f>SUM(F34+F62)</f>
        <v>11844</v>
      </c>
      <c r="G130" s="119"/>
      <c r="H130" s="61"/>
      <c r="I130" s="254"/>
      <c r="J130" s="49" t="s">
        <v>92</v>
      </c>
    </row>
    <row r="131" spans="1:10" ht="19.5" customHeight="1" thickBot="1">
      <c r="A131" s="44"/>
      <c r="B131" s="407" t="s">
        <v>183</v>
      </c>
      <c r="C131" s="404">
        <f>SUM(C129:C130)</f>
        <v>9011</v>
      </c>
      <c r="D131" s="405">
        <f>SUM(D129:D130)</f>
        <v>12713</v>
      </c>
      <c r="E131" s="405">
        <f>SUM(E129:E130)</f>
        <v>6524</v>
      </c>
      <c r="F131" s="405">
        <f>SUM(F129:F130)</f>
        <v>13894</v>
      </c>
      <c r="G131" s="406"/>
      <c r="H131" s="61"/>
      <c r="I131" s="254"/>
      <c r="J131" s="49"/>
    </row>
    <row r="132" spans="1:10" ht="15" customHeight="1">
      <c r="A132" s="44"/>
      <c r="B132" s="312" t="s">
        <v>167</v>
      </c>
      <c r="C132" s="310">
        <f>'Rozpočet příjmů 2022 m.č.'!$D$27</f>
        <v>9228.623000000001</v>
      </c>
      <c r="D132" s="310">
        <f>'Rozpočet příjmů 2022 m.č.'!$E$27</f>
        <v>7355.820000000001</v>
      </c>
      <c r="E132" s="310">
        <f>'Rozpočet příjmů 2022 m.č.'!$F$27</f>
        <v>4461.193</v>
      </c>
      <c r="F132" s="310">
        <f>'Rozpočet příjmů 2022 m.č.'!$G$27</f>
        <v>4392.925</v>
      </c>
      <c r="G132" s="311"/>
      <c r="H132" s="61"/>
      <c r="I132" s="300"/>
      <c r="J132" s="49" t="s">
        <v>93</v>
      </c>
    </row>
    <row r="133" spans="1:10" ht="15" customHeight="1">
      <c r="A133" s="44"/>
      <c r="B133" s="63" t="s">
        <v>24</v>
      </c>
      <c r="C133" s="120">
        <f>C34</f>
        <v>3351</v>
      </c>
      <c r="D133" s="120">
        <f>D34</f>
        <v>1983</v>
      </c>
      <c r="E133" s="120">
        <f>E34</f>
        <v>1089</v>
      </c>
      <c r="F133" s="120">
        <f>F34</f>
        <v>1644</v>
      </c>
      <c r="G133" s="120"/>
      <c r="H133" s="61"/>
      <c r="J133" s="49" t="s">
        <v>94</v>
      </c>
    </row>
    <row r="134" spans="1:14" ht="15" customHeight="1">
      <c r="A134" s="44"/>
      <c r="B134" s="63" t="s">
        <v>178</v>
      </c>
      <c r="C134" s="121">
        <f>SUM(C132-C130)</f>
        <v>1207.6230000000014</v>
      </c>
      <c r="D134" s="121">
        <f>SUM(D132-D130)</f>
        <v>4872.820000000001</v>
      </c>
      <c r="E134" s="121">
        <f>SUM(E132-E130)</f>
        <v>892.1930000000002</v>
      </c>
      <c r="F134" s="121">
        <f>SUM(F132-F130)</f>
        <v>-7451.075</v>
      </c>
      <c r="G134" s="120">
        <f>SUM(C134:F134)</f>
        <v>-478.4389999999976</v>
      </c>
      <c r="H134" s="61"/>
      <c r="N134" s="106"/>
    </row>
    <row r="135" spans="1:14" ht="15" customHeight="1">
      <c r="A135" s="44"/>
      <c r="B135" s="63"/>
      <c r="C135" s="118"/>
      <c r="D135" s="118"/>
      <c r="E135" s="118"/>
      <c r="F135" s="118"/>
      <c r="G135" s="64"/>
      <c r="H135" s="61"/>
      <c r="N135" s="106"/>
    </row>
    <row r="136" spans="1:7" ht="38.25" customHeight="1" thickBot="1">
      <c r="A136" s="44"/>
      <c r="B136" s="18" t="s">
        <v>168</v>
      </c>
      <c r="C136" s="302"/>
      <c r="D136" s="302"/>
      <c r="E136" s="302"/>
      <c r="F136" s="302"/>
      <c r="G136" s="65" t="s">
        <v>34</v>
      </c>
    </row>
    <row r="137" spans="1:7" ht="30" customHeight="1" thickBot="1">
      <c r="A137" s="44"/>
      <c r="B137" s="108" t="s">
        <v>169</v>
      </c>
      <c r="C137" s="301">
        <v>1900</v>
      </c>
      <c r="D137" s="303">
        <v>1400</v>
      </c>
      <c r="E137" s="303">
        <v>1130</v>
      </c>
      <c r="F137" s="303">
        <v>770</v>
      </c>
      <c r="G137" s="122">
        <f>SUM(C137:F137)</f>
        <v>5200</v>
      </c>
    </row>
    <row r="138" spans="1:7" ht="18" customHeight="1">
      <c r="A138" s="17"/>
      <c r="B138" s="107" t="s">
        <v>172</v>
      </c>
      <c r="C138" s="50"/>
      <c r="D138" s="51"/>
      <c r="E138" s="51"/>
      <c r="F138" s="51"/>
      <c r="G138" s="52"/>
    </row>
    <row r="139" spans="1:12" ht="30.75" customHeight="1" thickBot="1">
      <c r="A139" s="17"/>
      <c r="B139" s="401" t="s">
        <v>179</v>
      </c>
      <c r="C139" s="267">
        <f>SUM(C134-C137)</f>
        <v>-692.3769999999986</v>
      </c>
      <c r="D139" s="267">
        <f>SUM(D134-D137)</f>
        <v>3472.8200000000006</v>
      </c>
      <c r="E139" s="267">
        <f>SUM(E134-E137)</f>
        <v>-237.8069999999998</v>
      </c>
      <c r="F139" s="267">
        <f>SUM(F134-F137)</f>
        <v>-8221.075</v>
      </c>
      <c r="G139" s="268">
        <f>SUM(C139:F139)</f>
        <v>-5678.4389999999985</v>
      </c>
      <c r="I139" s="262" t="s">
        <v>170</v>
      </c>
      <c r="J139" s="263"/>
      <c r="K139" s="263"/>
      <c r="L139" s="263"/>
    </row>
    <row r="140" spans="1:7" ht="18" customHeight="1">
      <c r="A140" s="44"/>
      <c r="B140" s="105"/>
      <c r="C140" s="123"/>
      <c r="D140" s="123"/>
      <c r="E140" s="123"/>
      <c r="F140" s="123"/>
      <c r="G140" s="123"/>
    </row>
    <row r="141" spans="1:7" ht="18" customHeight="1">
      <c r="A141" s="44"/>
      <c r="B141" s="115" t="s">
        <v>173</v>
      </c>
      <c r="C141" s="123"/>
      <c r="D141" s="123"/>
      <c r="E141" s="123"/>
      <c r="F141" s="123"/>
      <c r="G141" s="123"/>
    </row>
    <row r="142" spans="1:7" ht="10.5" customHeight="1">
      <c r="A142" s="44"/>
      <c r="B142" s="105"/>
      <c r="C142" s="123"/>
      <c r="D142" s="123"/>
      <c r="E142" s="123"/>
      <c r="F142" s="123"/>
      <c r="G142" s="123"/>
    </row>
    <row r="143" spans="1:12" ht="18" customHeight="1">
      <c r="A143" s="44"/>
      <c r="B143" s="257" t="s">
        <v>174</v>
      </c>
      <c r="C143" s="319">
        <f>'Rozbor výdajů 2021 m.č.'!$C$68</f>
        <v>9237</v>
      </c>
      <c r="D143" s="319">
        <f>'Rozbor výdajů 2021 m.č.'!$E$68</f>
        <v>15536</v>
      </c>
      <c r="E143" s="319">
        <f>'Rozbor výdajů 2021 m.č.'!$G$68</f>
        <v>17829</v>
      </c>
      <c r="F143" s="319">
        <f>'Rozbor výdajů 2021 m.č.'!$I$68</f>
        <v>10749</v>
      </c>
      <c r="G143" s="319">
        <f>SUM(C143:F143)</f>
        <v>53351</v>
      </c>
      <c r="H143" s="313"/>
      <c r="I143" s="264" t="s">
        <v>171</v>
      </c>
      <c r="J143" s="265"/>
      <c r="K143" s="265"/>
      <c r="L143" s="266"/>
    </row>
    <row r="144" spans="1:11" ht="18" customHeight="1" thickBot="1">
      <c r="A144" s="44"/>
      <c r="B144" s="112" t="s">
        <v>180</v>
      </c>
      <c r="C144" s="124">
        <f>C134</f>
        <v>1207.6230000000014</v>
      </c>
      <c r="D144" s="124">
        <f>D134</f>
        <v>4872.820000000001</v>
      </c>
      <c r="E144" s="124">
        <f>E134</f>
        <v>892.1930000000002</v>
      </c>
      <c r="F144" s="124">
        <f>F134</f>
        <v>-7451.075</v>
      </c>
      <c r="G144" s="124">
        <f>SUM(C144:F144)</f>
        <v>-478.4389999999976</v>
      </c>
      <c r="I144" s="106"/>
      <c r="J144" s="106"/>
      <c r="K144" s="106"/>
    </row>
    <row r="145" spans="1:7" ht="18" customHeight="1" thickBot="1">
      <c r="A145" s="17"/>
      <c r="B145" s="113" t="s">
        <v>175</v>
      </c>
      <c r="C145" s="114">
        <f>SUM(C143:C144)</f>
        <v>10444.623000000001</v>
      </c>
      <c r="D145" s="114">
        <f>SUM(D143:D144)</f>
        <v>20408.82</v>
      </c>
      <c r="E145" s="114">
        <f>SUM(E143:E144)</f>
        <v>18721.193</v>
      </c>
      <c r="F145" s="114">
        <f>SUM(F143:F144)</f>
        <v>3297.925</v>
      </c>
      <c r="G145" s="54">
        <f>SUM(C145:F145)</f>
        <v>52872.561</v>
      </c>
    </row>
    <row r="146" spans="1:7" ht="18" customHeight="1">
      <c r="A146" s="17"/>
      <c r="B146" s="111"/>
      <c r="C146" s="109"/>
      <c r="D146" s="109"/>
      <c r="E146" s="109"/>
      <c r="F146" s="109"/>
      <c r="G146" s="110"/>
    </row>
    <row r="147" spans="1:2" ht="16.5" customHeight="1">
      <c r="A147" s="19"/>
      <c r="B147" t="s">
        <v>16</v>
      </c>
    </row>
    <row r="148" spans="1:3" ht="13.5" customHeight="1">
      <c r="A148" s="16"/>
      <c r="B148" s="49" t="s">
        <v>181</v>
      </c>
      <c r="C148" s="49" t="s">
        <v>23</v>
      </c>
    </row>
    <row r="149" ht="15.75" customHeight="1">
      <c r="A149" s="16"/>
    </row>
    <row r="150" spans="1:6" ht="15.75" customHeight="1">
      <c r="A150" s="16"/>
      <c r="C150" s="109"/>
      <c r="D150" s="110"/>
      <c r="E150" s="110"/>
      <c r="F150" s="110"/>
    </row>
    <row r="151" ht="15.75" customHeight="1">
      <c r="A151" s="16"/>
    </row>
  </sheetData>
  <sheetProtection/>
  <mergeCells count="3">
    <mergeCell ref="A1:F1"/>
    <mergeCell ref="A38:B38"/>
    <mergeCell ref="H41:I56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7.7109375" style="0" customWidth="1"/>
    <col min="2" max="2" width="42.28125" style="0" customWidth="1"/>
    <col min="3" max="3" width="0.2890625" style="0" customWidth="1"/>
    <col min="4" max="4" width="14.421875" style="0" customWidth="1"/>
    <col min="5" max="5" width="14.140625" style="0" customWidth="1"/>
    <col min="6" max="6" width="13.8515625" style="0" customWidth="1"/>
    <col min="7" max="7" width="14.140625" style="0" customWidth="1"/>
    <col min="8" max="8" width="13.28125" style="0" customWidth="1"/>
  </cols>
  <sheetData>
    <row r="1" spans="1:7" ht="18">
      <c r="A1" s="387" t="s">
        <v>125</v>
      </c>
      <c r="B1" s="387"/>
      <c r="C1" s="387"/>
      <c r="D1" s="387"/>
      <c r="E1" s="387"/>
      <c r="F1" s="387"/>
      <c r="G1" s="387"/>
    </row>
    <row r="2" spans="1:8" ht="18.75" thickBot="1">
      <c r="A2" s="8"/>
      <c r="B2" s="71" t="s">
        <v>126</v>
      </c>
      <c r="C2" s="71"/>
      <c r="D2" s="392" t="s">
        <v>127</v>
      </c>
      <c r="E2" s="392"/>
      <c r="F2" s="392"/>
      <c r="G2" s="392"/>
      <c r="H2" s="49"/>
    </row>
    <row r="3" spans="1:8" ht="12.75">
      <c r="A3" s="1"/>
      <c r="B3" s="72" t="s">
        <v>37</v>
      </c>
      <c r="C3" s="2"/>
      <c r="D3" s="73">
        <v>569</v>
      </c>
      <c r="E3" s="73">
        <v>460</v>
      </c>
      <c r="F3" s="73">
        <v>279</v>
      </c>
      <c r="G3" s="73">
        <v>275</v>
      </c>
      <c r="H3" s="3"/>
    </row>
    <row r="4" spans="1:8" ht="13.5" thickBot="1">
      <c r="A4" s="4" t="s">
        <v>38</v>
      </c>
      <c r="B4" s="5" t="s">
        <v>0</v>
      </c>
      <c r="C4" s="5"/>
      <c r="D4" s="6" t="s">
        <v>1</v>
      </c>
      <c r="E4" s="6" t="s">
        <v>2</v>
      </c>
      <c r="F4" s="6" t="s">
        <v>3</v>
      </c>
      <c r="G4" s="6" t="s">
        <v>4</v>
      </c>
      <c r="H4" s="7" t="s">
        <v>5</v>
      </c>
    </row>
    <row r="5" spans="1:8" ht="13.5" thickTop="1">
      <c r="A5" s="74">
        <v>1111</v>
      </c>
      <c r="B5" s="75" t="s">
        <v>39</v>
      </c>
      <c r="C5" s="76"/>
      <c r="D5" s="77">
        <f>B6*D3</f>
        <v>1415.672</v>
      </c>
      <c r="E5" s="77">
        <f>B6*E3</f>
        <v>1144.48</v>
      </c>
      <c r="F5" s="77">
        <f>B6*F3</f>
        <v>694.152</v>
      </c>
      <c r="G5" s="77">
        <f>B6*G3</f>
        <v>684.2</v>
      </c>
      <c r="H5" s="78">
        <f>SUM(D5:G5)</f>
        <v>3938.504</v>
      </c>
    </row>
    <row r="6" spans="1:8" ht="12.75">
      <c r="A6" s="79"/>
      <c r="B6" s="314">
        <v>2.488</v>
      </c>
      <c r="C6" s="80"/>
      <c r="D6" s="81"/>
      <c r="E6" s="81"/>
      <c r="F6" s="81"/>
      <c r="G6" s="81"/>
      <c r="H6" s="82"/>
    </row>
    <row r="7" spans="1:8" ht="12.75">
      <c r="A7" s="83">
        <v>1112</v>
      </c>
      <c r="B7" s="84" t="s">
        <v>40</v>
      </c>
      <c r="C7" s="85"/>
      <c r="D7" s="86">
        <f>B8*D3</f>
        <v>93.316</v>
      </c>
      <c r="E7" s="86">
        <f>B8*E3</f>
        <v>75.44</v>
      </c>
      <c r="F7" s="86">
        <f>B8*F3</f>
        <v>45.756</v>
      </c>
      <c r="G7" s="86">
        <f>B8*G3</f>
        <v>45.1</v>
      </c>
      <c r="H7" s="87">
        <f>SUM(D7:G7)</f>
        <v>259.612</v>
      </c>
    </row>
    <row r="8" spans="1:8" ht="12.75">
      <c r="A8" s="79"/>
      <c r="B8" s="314">
        <v>0.164</v>
      </c>
      <c r="C8" s="80"/>
      <c r="D8" s="81"/>
      <c r="E8" s="81"/>
      <c r="F8" s="81"/>
      <c r="G8" s="81"/>
      <c r="H8" s="82"/>
    </row>
    <row r="9" spans="1:8" ht="12.75">
      <c r="A9" s="74">
        <v>1113</v>
      </c>
      <c r="B9" s="315" t="s">
        <v>41</v>
      </c>
      <c r="C9" s="76"/>
      <c r="D9" s="77">
        <f>B10*D3</f>
        <v>241.256</v>
      </c>
      <c r="E9" s="77">
        <f>B10*E3</f>
        <v>195.04</v>
      </c>
      <c r="F9" s="77">
        <f>B10*F3</f>
        <v>118.29599999999999</v>
      </c>
      <c r="G9" s="77">
        <f>B10*G3</f>
        <v>116.6</v>
      </c>
      <c r="H9" s="78">
        <f>SUM(D9:G9)</f>
        <v>671.192</v>
      </c>
    </row>
    <row r="10" spans="1:8" ht="12.75">
      <c r="A10" s="74"/>
      <c r="B10" s="316">
        <v>0.424</v>
      </c>
      <c r="C10" s="76"/>
      <c r="D10" s="77"/>
      <c r="E10" s="77"/>
      <c r="F10" s="77"/>
      <c r="G10" s="77"/>
      <c r="H10" s="78"/>
    </row>
    <row r="11" spans="1:8" ht="12.75">
      <c r="A11" s="83">
        <v>1121</v>
      </c>
      <c r="B11" s="317" t="s">
        <v>42</v>
      </c>
      <c r="C11" s="85"/>
      <c r="D11" s="86">
        <f>B12*D3</f>
        <v>2038.158</v>
      </c>
      <c r="E11" s="86">
        <f>B12*E3</f>
        <v>1647.72</v>
      </c>
      <c r="F11" s="86">
        <f>B12*F3</f>
        <v>999.3779999999999</v>
      </c>
      <c r="G11" s="86">
        <f>B12*G3</f>
        <v>985.05</v>
      </c>
      <c r="H11" s="87">
        <f>SUM(D11:G11)</f>
        <v>5670.306</v>
      </c>
    </row>
    <row r="12" spans="1:8" ht="12.75">
      <c r="A12" s="79"/>
      <c r="B12" s="314">
        <v>3.582</v>
      </c>
      <c r="C12" s="80"/>
      <c r="D12" s="81"/>
      <c r="E12" s="81"/>
      <c r="F12" s="81"/>
      <c r="G12" s="81"/>
      <c r="H12" s="82"/>
    </row>
    <row r="13" spans="1:8" ht="12.75">
      <c r="A13" s="83">
        <v>1211</v>
      </c>
      <c r="B13" s="317" t="s">
        <v>43</v>
      </c>
      <c r="C13" s="85"/>
      <c r="D13" s="86">
        <f>B14*D3</f>
        <v>4557.121</v>
      </c>
      <c r="E13" s="86">
        <f>B14*E3</f>
        <v>3684.1400000000003</v>
      </c>
      <c r="F13" s="86">
        <f>B14*F3</f>
        <v>2234.511</v>
      </c>
      <c r="G13" s="86">
        <f>B14*G3</f>
        <v>2202.475</v>
      </c>
      <c r="H13" s="87">
        <f>SUM(D13:G13)</f>
        <v>12678.247000000001</v>
      </c>
    </row>
    <row r="14" spans="1:8" ht="12.75">
      <c r="A14" s="79"/>
      <c r="B14" s="314">
        <v>8.009</v>
      </c>
      <c r="C14" s="80"/>
      <c r="D14" s="81"/>
      <c r="E14" s="81"/>
      <c r="F14" s="81"/>
      <c r="G14" s="81"/>
      <c r="H14" s="82"/>
    </row>
    <row r="15" spans="1:8" ht="12.75">
      <c r="A15" s="74" t="s">
        <v>114</v>
      </c>
      <c r="B15" s="316" t="s">
        <v>115</v>
      </c>
      <c r="C15" s="76"/>
      <c r="D15" s="77">
        <f>B16*D3</f>
        <v>135.422</v>
      </c>
      <c r="E15" s="77">
        <f>B16*E3</f>
        <v>109.47999999999999</v>
      </c>
      <c r="F15" s="77">
        <f>B16*F3</f>
        <v>66.402</v>
      </c>
      <c r="G15" s="77">
        <f>B16*G3</f>
        <v>65.45</v>
      </c>
      <c r="H15" s="78">
        <f>SUM(D15:G15)</f>
        <v>376.75399999999996</v>
      </c>
    </row>
    <row r="16" spans="1:8" ht="12.75">
      <c r="A16" s="74"/>
      <c r="B16" s="342">
        <v>0.238</v>
      </c>
      <c r="C16" s="76"/>
      <c r="D16" s="77"/>
      <c r="E16" s="77"/>
      <c r="F16" s="77"/>
      <c r="G16" s="77"/>
      <c r="H16" s="78"/>
    </row>
    <row r="17" spans="1:8" ht="12.75">
      <c r="A17" s="83">
        <v>1511</v>
      </c>
      <c r="B17" s="317" t="s">
        <v>44</v>
      </c>
      <c r="C17" s="85"/>
      <c r="D17" s="86">
        <f>B18*D3</f>
        <v>376.678</v>
      </c>
      <c r="E17" s="86">
        <f>B18*E3</f>
        <v>304.52000000000004</v>
      </c>
      <c r="F17" s="86">
        <f>B18*F3</f>
        <v>184.698</v>
      </c>
      <c r="G17" s="86">
        <f>B18*G3</f>
        <v>182.05</v>
      </c>
      <c r="H17" s="87">
        <f>SUM(D17:G17)</f>
        <v>1047.9460000000001</v>
      </c>
    </row>
    <row r="18" spans="1:8" ht="13.5" thickBot="1">
      <c r="A18" s="88"/>
      <c r="B18" s="318">
        <v>0.662</v>
      </c>
      <c r="C18" s="89"/>
      <c r="D18" s="89"/>
      <c r="E18" s="89"/>
      <c r="F18" s="89"/>
      <c r="G18" s="89"/>
      <c r="H18" s="90"/>
    </row>
    <row r="19" spans="1:10" ht="12.75">
      <c r="A19" s="74">
        <v>1337</v>
      </c>
      <c r="B19" s="75" t="s">
        <v>45</v>
      </c>
      <c r="C19" s="55"/>
      <c r="D19" s="55">
        <v>229</v>
      </c>
      <c r="E19" s="55">
        <v>186</v>
      </c>
      <c r="F19" s="55">
        <v>112</v>
      </c>
      <c r="G19" s="55">
        <v>105</v>
      </c>
      <c r="H19" s="91">
        <f>SUM(D19:G19)</f>
        <v>632</v>
      </c>
      <c r="J19" t="s">
        <v>23</v>
      </c>
    </row>
    <row r="20" spans="1:8" ht="12.75">
      <c r="A20" s="74"/>
      <c r="B20" s="75" t="s">
        <v>46</v>
      </c>
      <c r="C20" s="80"/>
      <c r="D20" s="80"/>
      <c r="E20" s="80"/>
      <c r="F20" s="80"/>
      <c r="G20" s="80"/>
      <c r="H20" s="92"/>
    </row>
    <row r="21" spans="1:8" ht="12.75">
      <c r="A21" s="83">
        <v>1341</v>
      </c>
      <c r="B21" s="93" t="s">
        <v>47</v>
      </c>
      <c r="C21" s="85"/>
      <c r="D21" s="85">
        <v>12</v>
      </c>
      <c r="E21" s="85">
        <v>9</v>
      </c>
      <c r="F21" s="85">
        <v>6</v>
      </c>
      <c r="G21" s="85">
        <v>7</v>
      </c>
      <c r="H21" s="94">
        <f>SUM(D21:G21)</f>
        <v>34</v>
      </c>
    </row>
    <row r="22" spans="1:8" ht="12.75">
      <c r="A22" s="79"/>
      <c r="B22" s="95"/>
      <c r="C22" s="80"/>
      <c r="D22" s="80"/>
      <c r="E22" s="80"/>
      <c r="F22" s="80"/>
      <c r="G22" s="80"/>
      <c r="H22" s="92"/>
    </row>
    <row r="23" spans="1:8" ht="12.75">
      <c r="A23" s="83"/>
      <c r="B23" s="93" t="s">
        <v>48</v>
      </c>
      <c r="C23" s="76"/>
      <c r="D23" s="76">
        <v>0</v>
      </c>
      <c r="E23" s="76">
        <v>0</v>
      </c>
      <c r="F23" s="76">
        <v>0</v>
      </c>
      <c r="G23" s="76">
        <v>0</v>
      </c>
      <c r="H23" s="94">
        <f>SUM(D23:G23)</f>
        <v>0</v>
      </c>
    </row>
    <row r="24" spans="1:8" ht="12.75">
      <c r="A24" s="79"/>
      <c r="B24" s="95" t="s">
        <v>49</v>
      </c>
      <c r="C24" s="80"/>
      <c r="D24" s="80"/>
      <c r="E24" s="80"/>
      <c r="F24" s="80"/>
      <c r="G24" s="80"/>
      <c r="H24" s="92">
        <f>SUM(D24:G24)</f>
        <v>0</v>
      </c>
    </row>
    <row r="25" spans="1:8" ht="12.75">
      <c r="A25" s="74"/>
      <c r="B25" s="344" t="s">
        <v>128</v>
      </c>
      <c r="C25" s="76"/>
      <c r="D25" s="76">
        <v>34</v>
      </c>
      <c r="E25" s="76">
        <v>0</v>
      </c>
      <c r="F25" s="76">
        <v>0</v>
      </c>
      <c r="G25" s="76">
        <v>0</v>
      </c>
      <c r="H25" s="91">
        <f>SUM(D25:G25)</f>
        <v>34</v>
      </c>
    </row>
    <row r="26" spans="1:8" ht="13.5" thickBot="1">
      <c r="A26" s="83"/>
      <c r="B26" s="93" t="s">
        <v>50</v>
      </c>
      <c r="C26" s="85"/>
      <c r="D26" s="96">
        <v>96</v>
      </c>
      <c r="E26" s="85">
        <v>0</v>
      </c>
      <c r="F26" s="85">
        <v>0</v>
      </c>
      <c r="G26" s="85">
        <v>0</v>
      </c>
      <c r="H26" s="94">
        <f>SUM(D26:G26)</f>
        <v>96</v>
      </c>
    </row>
    <row r="27" spans="1:8" ht="15.75" thickBot="1">
      <c r="A27" s="97"/>
      <c r="B27" s="98" t="s">
        <v>51</v>
      </c>
      <c r="C27" s="98"/>
      <c r="D27" s="99">
        <f>SUM(D5:D26)</f>
        <v>9228.623000000001</v>
      </c>
      <c r="E27" s="99">
        <f>SUM(E5:E26)</f>
        <v>7355.820000000001</v>
      </c>
      <c r="F27" s="100">
        <f>SUM(F5:F26)</f>
        <v>4461.193</v>
      </c>
      <c r="G27" s="99">
        <f>SUM(G5:G26)</f>
        <v>4392.925</v>
      </c>
      <c r="H27" s="101">
        <f>SUM(H5:H26)</f>
        <v>25438.561</v>
      </c>
    </row>
    <row r="28" spans="1:8" ht="12.75">
      <c r="A28" s="34"/>
      <c r="B28" s="34"/>
      <c r="C28" s="16"/>
      <c r="D28" s="102"/>
      <c r="E28" s="102"/>
      <c r="F28" s="102"/>
      <c r="G28" s="102"/>
      <c r="H28" s="103"/>
    </row>
    <row r="29" spans="1:8" ht="12.75">
      <c r="A29" s="34"/>
      <c r="B29" s="34" t="s">
        <v>16</v>
      </c>
      <c r="C29" s="16"/>
      <c r="D29" s="102"/>
      <c r="E29" s="102"/>
      <c r="F29" s="102"/>
      <c r="G29" s="102"/>
      <c r="H29" s="103"/>
    </row>
    <row r="30" spans="1:8" ht="12.75">
      <c r="A30" s="16"/>
      <c r="B30" s="44" t="s">
        <v>116</v>
      </c>
      <c r="C30" s="16"/>
      <c r="D30" s="102"/>
      <c r="E30" s="102"/>
      <c r="F30" s="102"/>
      <c r="G30" s="102"/>
      <c r="H30" s="103"/>
    </row>
    <row r="31" spans="1:8" ht="12.75">
      <c r="A31" s="16"/>
      <c r="B31" s="16"/>
      <c r="C31" s="16"/>
      <c r="D31" s="102"/>
      <c r="E31" s="102"/>
      <c r="F31" s="102"/>
      <c r="G31" s="102"/>
      <c r="H31" s="103"/>
    </row>
    <row r="32" spans="1:8" ht="15">
      <c r="A32" s="19"/>
      <c r="B32" s="19"/>
      <c r="C32" s="19"/>
      <c r="D32" s="104"/>
      <c r="E32" s="104"/>
      <c r="F32" s="104"/>
      <c r="G32" s="104"/>
      <c r="H32" s="104"/>
    </row>
  </sheetData>
  <sheetProtection/>
  <mergeCells count="2">
    <mergeCell ref="A1:G1"/>
    <mergeCell ref="D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34">
      <selection activeCell="K68" sqref="K68"/>
    </sheetView>
  </sheetViews>
  <sheetFormatPr defaultColWidth="9.140625" defaultRowHeight="12.75"/>
  <cols>
    <col min="1" max="1" width="7.7109375" style="0" customWidth="1"/>
    <col min="2" max="2" width="44.00390625" style="0" customWidth="1"/>
    <col min="3" max="3" width="10.140625" style="0" customWidth="1"/>
    <col min="4" max="4" width="9.57421875" style="0" customWidth="1"/>
    <col min="5" max="5" width="8.7109375" style="0" customWidth="1"/>
    <col min="6" max="6" width="9.28125" style="0" customWidth="1"/>
    <col min="7" max="7" width="10.140625" style="0" customWidth="1"/>
    <col min="8" max="9" width="9.00390625" style="0" customWidth="1"/>
    <col min="10" max="10" width="10.140625" style="0" customWidth="1"/>
    <col min="11" max="11" width="11.8515625" style="0" customWidth="1"/>
    <col min="12" max="12" width="15.8515625" style="0" customWidth="1"/>
  </cols>
  <sheetData>
    <row r="1" spans="1:10" ht="18.75" thickBot="1">
      <c r="A1" s="387" t="s">
        <v>129</v>
      </c>
      <c r="B1" s="387"/>
      <c r="C1" s="387"/>
      <c r="D1" s="387"/>
      <c r="E1" s="387"/>
      <c r="F1" s="387"/>
      <c r="G1" s="387"/>
      <c r="H1" s="387"/>
      <c r="I1" s="387"/>
      <c r="J1" s="8"/>
    </row>
    <row r="2" spans="1:11" ht="12.75">
      <c r="A2" s="1"/>
      <c r="B2" s="125"/>
      <c r="C2" s="126" t="s">
        <v>25</v>
      </c>
      <c r="D2" s="127" t="s">
        <v>56</v>
      </c>
      <c r="E2" s="128" t="s">
        <v>26</v>
      </c>
      <c r="F2" s="128" t="s">
        <v>57</v>
      </c>
      <c r="G2" s="126" t="s">
        <v>27</v>
      </c>
      <c r="H2" s="127" t="s">
        <v>58</v>
      </c>
      <c r="I2" s="128" t="s">
        <v>29</v>
      </c>
      <c r="J2" s="128" t="s">
        <v>130</v>
      </c>
      <c r="K2" s="129"/>
    </row>
    <row r="3" spans="1:11" ht="12.75">
      <c r="A3" s="130"/>
      <c r="B3" s="131"/>
      <c r="C3" s="132" t="s">
        <v>59</v>
      </c>
      <c r="D3" s="133" t="s">
        <v>60</v>
      </c>
      <c r="E3" s="134" t="s">
        <v>59</v>
      </c>
      <c r="F3" s="135" t="s">
        <v>60</v>
      </c>
      <c r="G3" s="132" t="s">
        <v>59</v>
      </c>
      <c r="H3" s="133" t="s">
        <v>60</v>
      </c>
      <c r="I3" s="134" t="s">
        <v>59</v>
      </c>
      <c r="J3" s="135" t="s">
        <v>60</v>
      </c>
      <c r="K3" s="136" t="s">
        <v>30</v>
      </c>
    </row>
    <row r="4" spans="1:11" ht="13.5" thickBot="1">
      <c r="A4" s="137" t="s">
        <v>32</v>
      </c>
      <c r="B4" s="138" t="s">
        <v>0</v>
      </c>
      <c r="C4" s="139">
        <v>2021</v>
      </c>
      <c r="D4" s="140">
        <v>2021</v>
      </c>
      <c r="E4" s="141">
        <v>2021</v>
      </c>
      <c r="F4" s="142">
        <v>2021</v>
      </c>
      <c r="G4" s="139">
        <v>2021</v>
      </c>
      <c r="H4" s="140">
        <v>2021</v>
      </c>
      <c r="I4" s="141">
        <v>2021</v>
      </c>
      <c r="J4" s="142">
        <v>2021</v>
      </c>
      <c r="K4" s="143" t="s">
        <v>60</v>
      </c>
    </row>
    <row r="5" spans="1:12" ht="13.5" thickTop="1">
      <c r="A5" s="144">
        <v>2310</v>
      </c>
      <c r="B5" s="145" t="s">
        <v>17</v>
      </c>
      <c r="C5" s="146">
        <v>58</v>
      </c>
      <c r="D5" s="147">
        <v>58</v>
      </c>
      <c r="E5" s="148">
        <v>46</v>
      </c>
      <c r="F5" s="149">
        <v>46</v>
      </c>
      <c r="G5" s="150">
        <v>28</v>
      </c>
      <c r="H5" s="147">
        <v>28</v>
      </c>
      <c r="I5" s="148">
        <v>28</v>
      </c>
      <c r="J5" s="149">
        <v>28</v>
      </c>
      <c r="K5" s="151">
        <f>SUM(D5+F5+H5+J5)</f>
        <v>160</v>
      </c>
      <c r="L5" s="393" t="s">
        <v>61</v>
      </c>
    </row>
    <row r="6" spans="1:12" ht="12.75">
      <c r="A6" s="152">
        <v>3639</v>
      </c>
      <c r="B6" s="153" t="s">
        <v>131</v>
      </c>
      <c r="C6" s="154">
        <v>17</v>
      </c>
      <c r="D6" s="155">
        <v>18</v>
      </c>
      <c r="E6" s="156">
        <v>14</v>
      </c>
      <c r="F6" s="157">
        <v>14</v>
      </c>
      <c r="G6" s="158">
        <v>8</v>
      </c>
      <c r="H6" s="155">
        <v>9</v>
      </c>
      <c r="I6" s="156">
        <v>8</v>
      </c>
      <c r="J6" s="157">
        <v>8</v>
      </c>
      <c r="K6" s="151">
        <f aca="true" t="shared" si="0" ref="K6:K43">SUM(D6+F6+H6+J6)</f>
        <v>49</v>
      </c>
      <c r="L6" s="393"/>
    </row>
    <row r="7" spans="1:12" ht="12.75">
      <c r="A7" s="152">
        <v>2292</v>
      </c>
      <c r="B7" s="153" t="s">
        <v>15</v>
      </c>
      <c r="C7" s="154">
        <v>136</v>
      </c>
      <c r="D7" s="255">
        <v>69</v>
      </c>
      <c r="E7" s="156">
        <v>56</v>
      </c>
      <c r="F7" s="256">
        <v>53</v>
      </c>
      <c r="G7" s="158">
        <v>48</v>
      </c>
      <c r="H7" s="255">
        <v>57</v>
      </c>
      <c r="I7" s="156">
        <v>78</v>
      </c>
      <c r="J7" s="256">
        <v>41</v>
      </c>
      <c r="K7" s="151">
        <f t="shared" si="0"/>
        <v>220</v>
      </c>
      <c r="L7" t="s">
        <v>62</v>
      </c>
    </row>
    <row r="8" spans="1:11" ht="12.75">
      <c r="A8" s="152"/>
      <c r="B8" s="159" t="s">
        <v>63</v>
      </c>
      <c r="C8" s="154"/>
      <c r="D8" s="155"/>
      <c r="E8" s="156"/>
      <c r="F8" s="157"/>
      <c r="G8" s="158"/>
      <c r="H8" s="155"/>
      <c r="I8" s="156"/>
      <c r="J8" s="157"/>
      <c r="K8" s="151"/>
    </row>
    <row r="9" spans="1:12" ht="12.75">
      <c r="A9" s="152">
        <v>2212</v>
      </c>
      <c r="B9" s="153" t="s">
        <v>64</v>
      </c>
      <c r="C9" s="154">
        <v>39</v>
      </c>
      <c r="D9" s="155">
        <v>78</v>
      </c>
      <c r="E9" s="156">
        <v>31</v>
      </c>
      <c r="F9" s="157">
        <v>54</v>
      </c>
      <c r="G9" s="158">
        <v>12</v>
      </c>
      <c r="H9" s="155">
        <v>45</v>
      </c>
      <c r="I9" s="156">
        <v>77</v>
      </c>
      <c r="J9" s="157">
        <v>135</v>
      </c>
      <c r="K9" s="151">
        <f t="shared" si="0"/>
        <v>312</v>
      </c>
      <c r="L9" s="394" t="s">
        <v>65</v>
      </c>
    </row>
    <row r="10" spans="1:12" ht="12.75">
      <c r="A10" s="152">
        <v>3412</v>
      </c>
      <c r="B10" s="153" t="s">
        <v>95</v>
      </c>
      <c r="C10" s="154">
        <v>9</v>
      </c>
      <c r="D10" s="155"/>
      <c r="E10" s="156">
        <v>29</v>
      </c>
      <c r="F10" s="157"/>
      <c r="G10" s="158">
        <v>6</v>
      </c>
      <c r="H10" s="155"/>
      <c r="I10" s="156">
        <v>8</v>
      </c>
      <c r="J10" s="157"/>
      <c r="K10" s="151">
        <f t="shared" si="0"/>
        <v>0</v>
      </c>
      <c r="L10" s="394"/>
    </row>
    <row r="11" spans="1:12" ht="12.75">
      <c r="A11" s="152">
        <v>3632</v>
      </c>
      <c r="B11" s="153" t="s">
        <v>8</v>
      </c>
      <c r="C11" s="154">
        <v>90</v>
      </c>
      <c r="D11" s="155">
        <v>83</v>
      </c>
      <c r="E11" s="156">
        <v>0</v>
      </c>
      <c r="F11" s="157"/>
      <c r="G11" s="158">
        <v>0</v>
      </c>
      <c r="H11" s="155"/>
      <c r="I11" s="156">
        <v>0</v>
      </c>
      <c r="J11" s="157"/>
      <c r="K11" s="151">
        <f t="shared" si="0"/>
        <v>83</v>
      </c>
      <c r="L11" s="394"/>
    </row>
    <row r="12" spans="1:12" ht="12.75">
      <c r="A12" s="152">
        <v>3631</v>
      </c>
      <c r="B12" s="153" t="s">
        <v>9</v>
      </c>
      <c r="C12" s="154">
        <v>27</v>
      </c>
      <c r="D12" s="155">
        <v>25</v>
      </c>
      <c r="E12" s="156">
        <v>0</v>
      </c>
      <c r="F12" s="157"/>
      <c r="G12" s="158">
        <v>15</v>
      </c>
      <c r="H12" s="155">
        <v>13</v>
      </c>
      <c r="I12" s="156">
        <v>5</v>
      </c>
      <c r="J12" s="157">
        <v>16</v>
      </c>
      <c r="K12" s="151">
        <f t="shared" si="0"/>
        <v>54</v>
      </c>
      <c r="L12" s="394"/>
    </row>
    <row r="13" spans="1:12" ht="12.75">
      <c r="A13" s="152">
        <v>3745</v>
      </c>
      <c r="B13" s="153" t="s">
        <v>66</v>
      </c>
      <c r="C13" s="154">
        <v>64</v>
      </c>
      <c r="D13" s="155">
        <v>59</v>
      </c>
      <c r="E13" s="156">
        <v>43</v>
      </c>
      <c r="F13" s="157">
        <v>33</v>
      </c>
      <c r="G13" s="158">
        <v>3</v>
      </c>
      <c r="H13" s="155">
        <v>46</v>
      </c>
      <c r="I13" s="156">
        <v>46</v>
      </c>
      <c r="J13" s="157">
        <v>43</v>
      </c>
      <c r="K13" s="151">
        <f t="shared" si="0"/>
        <v>181</v>
      </c>
      <c r="L13" s="394"/>
    </row>
    <row r="14" spans="1:12" ht="12.75">
      <c r="A14" s="152">
        <v>3722</v>
      </c>
      <c r="B14" s="153" t="s">
        <v>67</v>
      </c>
      <c r="C14" s="154">
        <v>435</v>
      </c>
      <c r="D14" s="155">
        <v>484</v>
      </c>
      <c r="E14" s="156">
        <v>340</v>
      </c>
      <c r="F14" s="157">
        <v>339</v>
      </c>
      <c r="G14" s="158">
        <v>185</v>
      </c>
      <c r="H14" s="155">
        <v>276</v>
      </c>
      <c r="I14" s="156">
        <v>206</v>
      </c>
      <c r="J14" s="157">
        <v>234</v>
      </c>
      <c r="K14" s="151">
        <f t="shared" si="0"/>
        <v>1333</v>
      </c>
      <c r="L14" s="394"/>
    </row>
    <row r="15" spans="1:12" ht="12.75">
      <c r="A15" s="179">
        <v>3725</v>
      </c>
      <c r="B15" s="180" t="s">
        <v>103</v>
      </c>
      <c r="C15" s="181"/>
      <c r="D15" s="182"/>
      <c r="E15" s="291"/>
      <c r="F15" s="184"/>
      <c r="G15" s="292"/>
      <c r="H15" s="182"/>
      <c r="I15" s="291"/>
      <c r="J15" s="184"/>
      <c r="K15" s="136"/>
      <c r="L15" s="394"/>
    </row>
    <row r="16" spans="1:12" ht="13.5" thickBot="1">
      <c r="A16" s="160">
        <v>3727</v>
      </c>
      <c r="B16" s="161" t="s">
        <v>19</v>
      </c>
      <c r="C16" s="162">
        <v>194</v>
      </c>
      <c r="D16" s="163">
        <v>228</v>
      </c>
      <c r="E16" s="164">
        <v>108</v>
      </c>
      <c r="F16" s="165">
        <v>185</v>
      </c>
      <c r="G16" s="166">
        <v>52</v>
      </c>
      <c r="H16" s="163">
        <v>91</v>
      </c>
      <c r="I16" s="164">
        <v>57</v>
      </c>
      <c r="J16" s="165">
        <v>60</v>
      </c>
      <c r="K16" s="167">
        <f>SUM(D16+F16+H16+J16)</f>
        <v>564</v>
      </c>
      <c r="L16" s="394"/>
    </row>
    <row r="17" spans="1:11" ht="12.75">
      <c r="A17" s="144">
        <v>2212</v>
      </c>
      <c r="B17" s="145" t="s">
        <v>96</v>
      </c>
      <c r="C17" s="146"/>
      <c r="D17" s="147"/>
      <c r="E17" s="168"/>
      <c r="F17" s="149"/>
      <c r="G17" s="146"/>
      <c r="H17" s="147"/>
      <c r="I17" s="168"/>
      <c r="J17" s="149"/>
      <c r="K17" s="151">
        <f t="shared" si="0"/>
        <v>0</v>
      </c>
    </row>
    <row r="18" spans="1:11" ht="12.75">
      <c r="A18" s="144">
        <v>1014</v>
      </c>
      <c r="B18" s="145" t="s">
        <v>10</v>
      </c>
      <c r="C18" s="146">
        <v>5</v>
      </c>
      <c r="D18" s="147">
        <v>4</v>
      </c>
      <c r="E18" s="168">
        <v>5</v>
      </c>
      <c r="F18" s="149">
        <v>4</v>
      </c>
      <c r="G18" s="146">
        <v>5</v>
      </c>
      <c r="H18" s="147">
        <v>2</v>
      </c>
      <c r="I18" s="168">
        <v>5</v>
      </c>
      <c r="J18" s="149">
        <v>4</v>
      </c>
      <c r="K18" s="151">
        <f t="shared" si="0"/>
        <v>14</v>
      </c>
    </row>
    <row r="19" spans="1:12" ht="13.5" thickBot="1">
      <c r="A19" s="152">
        <v>3632</v>
      </c>
      <c r="B19" s="169" t="s">
        <v>68</v>
      </c>
      <c r="C19" s="154">
        <v>0</v>
      </c>
      <c r="D19" s="155"/>
      <c r="E19" s="170">
        <v>39</v>
      </c>
      <c r="F19" s="157">
        <v>42</v>
      </c>
      <c r="G19" s="154">
        <v>17</v>
      </c>
      <c r="H19" s="155">
        <v>19</v>
      </c>
      <c r="I19" s="170">
        <v>3</v>
      </c>
      <c r="J19" s="157">
        <v>3</v>
      </c>
      <c r="K19" s="151">
        <f t="shared" si="0"/>
        <v>64</v>
      </c>
      <c r="L19" s="49" t="s">
        <v>69</v>
      </c>
    </row>
    <row r="20" spans="1:12" ht="12.75">
      <c r="A20" s="171" t="s">
        <v>70</v>
      </c>
      <c r="B20" s="172" t="s">
        <v>11</v>
      </c>
      <c r="C20" s="173">
        <v>1452</v>
      </c>
      <c r="D20" s="174">
        <v>1458</v>
      </c>
      <c r="E20" s="175">
        <v>520</v>
      </c>
      <c r="F20" s="176">
        <v>520</v>
      </c>
      <c r="G20" s="173">
        <v>0</v>
      </c>
      <c r="H20" s="174">
        <v>0</v>
      </c>
      <c r="I20" s="175">
        <v>371</v>
      </c>
      <c r="J20" s="176">
        <v>365</v>
      </c>
      <c r="K20" s="177">
        <f t="shared" si="0"/>
        <v>2343</v>
      </c>
      <c r="L20" s="178"/>
    </row>
    <row r="21" spans="1:11" ht="12.75">
      <c r="A21" s="179"/>
      <c r="B21" s="180"/>
      <c r="C21" s="181"/>
      <c r="D21" s="182"/>
      <c r="E21" s="183"/>
      <c r="F21" s="184"/>
      <c r="G21" s="181"/>
      <c r="H21" s="182"/>
      <c r="I21" s="183"/>
      <c r="J21" s="185"/>
      <c r="K21" s="261">
        <f t="shared" si="0"/>
        <v>0</v>
      </c>
    </row>
    <row r="22" spans="1:12" ht="13.5" thickBot="1">
      <c r="A22" s="160">
        <v>3314</v>
      </c>
      <c r="B22" s="186" t="s">
        <v>33</v>
      </c>
      <c r="C22" s="162">
        <v>12</v>
      </c>
      <c r="D22" s="163">
        <v>15</v>
      </c>
      <c r="E22" s="187">
        <v>0</v>
      </c>
      <c r="F22" s="165">
        <v>0</v>
      </c>
      <c r="G22" s="162">
        <v>0</v>
      </c>
      <c r="H22" s="163">
        <v>0</v>
      </c>
      <c r="I22" s="187">
        <v>0</v>
      </c>
      <c r="J22" s="188">
        <v>0</v>
      </c>
      <c r="K22" s="167">
        <f t="shared" si="0"/>
        <v>15</v>
      </c>
      <c r="L22" s="49" t="s">
        <v>71</v>
      </c>
    </row>
    <row r="23" spans="1:12" ht="12.75">
      <c r="A23" s="171">
        <v>3111</v>
      </c>
      <c r="B23" s="172" t="s">
        <v>122</v>
      </c>
      <c r="C23" s="173">
        <v>200</v>
      </c>
      <c r="D23" s="174">
        <v>179</v>
      </c>
      <c r="E23" s="175"/>
      <c r="F23" s="176"/>
      <c r="G23" s="173"/>
      <c r="H23" s="174"/>
      <c r="I23" s="175"/>
      <c r="J23" s="293"/>
      <c r="K23" s="294">
        <v>200</v>
      </c>
      <c r="L23" s="49"/>
    </row>
    <row r="24" spans="1:12" ht="12.75">
      <c r="A24" s="144">
        <v>3111</v>
      </c>
      <c r="B24" s="145" t="s">
        <v>132</v>
      </c>
      <c r="C24" s="146">
        <v>1500</v>
      </c>
      <c r="D24" s="147">
        <v>1360</v>
      </c>
      <c r="E24" s="168"/>
      <c r="F24" s="149"/>
      <c r="G24" s="146"/>
      <c r="H24" s="147"/>
      <c r="I24" s="168"/>
      <c r="J24" s="295"/>
      <c r="K24" s="151">
        <v>1500</v>
      </c>
      <c r="L24" s="49"/>
    </row>
    <row r="25" spans="1:12" ht="12.75">
      <c r="A25" s="144">
        <v>3113</v>
      </c>
      <c r="B25" s="345" t="s">
        <v>133</v>
      </c>
      <c r="C25" s="146"/>
      <c r="D25" s="147">
        <v>-13</v>
      </c>
      <c r="E25" s="168"/>
      <c r="F25" s="149"/>
      <c r="G25" s="146"/>
      <c r="H25" s="147"/>
      <c r="I25" s="168"/>
      <c r="J25" s="295"/>
      <c r="K25" s="151">
        <v>-13</v>
      </c>
      <c r="L25" s="49"/>
    </row>
    <row r="26" spans="1:12" ht="12.75">
      <c r="A26" s="144">
        <v>3113</v>
      </c>
      <c r="B26" s="345" t="s">
        <v>134</v>
      </c>
      <c r="C26" s="146"/>
      <c r="D26" s="147">
        <v>555</v>
      </c>
      <c r="E26" s="168"/>
      <c r="F26" s="149"/>
      <c r="G26" s="146"/>
      <c r="H26" s="147"/>
      <c r="I26" s="168"/>
      <c r="J26" s="295"/>
      <c r="K26" s="151">
        <v>555</v>
      </c>
      <c r="L26" s="49"/>
    </row>
    <row r="27" spans="1:12" ht="12.75">
      <c r="A27" s="144">
        <v>3111</v>
      </c>
      <c r="B27" s="145" t="s">
        <v>123</v>
      </c>
      <c r="C27" s="146"/>
      <c r="D27" s="147"/>
      <c r="E27" s="168"/>
      <c r="F27" s="149"/>
      <c r="G27" s="146"/>
      <c r="H27" s="147"/>
      <c r="I27" s="168">
        <v>150</v>
      </c>
      <c r="J27" s="295"/>
      <c r="K27" s="151">
        <v>150</v>
      </c>
      <c r="L27" s="49"/>
    </row>
    <row r="28" spans="1:12" ht="12.75">
      <c r="A28" s="144">
        <v>3745</v>
      </c>
      <c r="B28" s="145" t="s">
        <v>135</v>
      </c>
      <c r="C28" s="146"/>
      <c r="D28" s="147"/>
      <c r="E28" s="168"/>
      <c r="F28" s="149"/>
      <c r="G28" s="146"/>
      <c r="H28" s="147"/>
      <c r="I28" s="168">
        <v>60</v>
      </c>
      <c r="J28" s="295"/>
      <c r="K28" s="151">
        <v>60</v>
      </c>
      <c r="L28" s="49"/>
    </row>
    <row r="29" spans="1:11" ht="12.75">
      <c r="A29" s="144">
        <v>3631</v>
      </c>
      <c r="B29" s="145" t="s">
        <v>12</v>
      </c>
      <c r="C29" s="146">
        <v>88</v>
      </c>
      <c r="D29" s="147">
        <v>88</v>
      </c>
      <c r="E29" s="168">
        <v>77</v>
      </c>
      <c r="F29" s="149">
        <v>80</v>
      </c>
      <c r="G29" s="146">
        <v>42</v>
      </c>
      <c r="H29" s="147">
        <v>43</v>
      </c>
      <c r="I29" s="168">
        <v>50</v>
      </c>
      <c r="J29" s="149">
        <v>47</v>
      </c>
      <c r="K29" s="151">
        <f t="shared" si="0"/>
        <v>258</v>
      </c>
    </row>
    <row r="30" spans="1:11" ht="12.75">
      <c r="A30" s="152">
        <v>3392</v>
      </c>
      <c r="B30" s="153" t="s">
        <v>72</v>
      </c>
      <c r="C30" s="154">
        <v>40</v>
      </c>
      <c r="D30" s="155">
        <v>298</v>
      </c>
      <c r="E30" s="170">
        <v>40</v>
      </c>
      <c r="F30" s="157">
        <v>77</v>
      </c>
      <c r="G30" s="154">
        <v>40</v>
      </c>
      <c r="H30" s="155">
        <v>92</v>
      </c>
      <c r="I30" s="170">
        <v>40</v>
      </c>
      <c r="J30" s="157">
        <v>55</v>
      </c>
      <c r="K30" s="151">
        <f t="shared" si="0"/>
        <v>522</v>
      </c>
    </row>
    <row r="31" spans="1:11" ht="12.75">
      <c r="A31" s="152">
        <v>3399</v>
      </c>
      <c r="B31" s="153" t="s">
        <v>97</v>
      </c>
      <c r="C31" s="154"/>
      <c r="D31" s="155"/>
      <c r="E31" s="170"/>
      <c r="F31" s="157"/>
      <c r="G31" s="154">
        <v>15</v>
      </c>
      <c r="H31" s="155">
        <v>6</v>
      </c>
      <c r="I31" s="170"/>
      <c r="J31" s="157"/>
      <c r="K31" s="151">
        <f t="shared" si="0"/>
        <v>6</v>
      </c>
    </row>
    <row r="32" spans="1:11" ht="12.75">
      <c r="A32" s="152">
        <v>3745</v>
      </c>
      <c r="B32" s="153" t="s">
        <v>99</v>
      </c>
      <c r="C32" s="154">
        <v>150</v>
      </c>
      <c r="D32" s="155">
        <v>178</v>
      </c>
      <c r="E32" s="170">
        <v>50</v>
      </c>
      <c r="F32" s="157">
        <v>248</v>
      </c>
      <c r="G32" s="154">
        <v>50</v>
      </c>
      <c r="H32" s="155">
        <v>73</v>
      </c>
      <c r="I32" s="170">
        <v>50</v>
      </c>
      <c r="J32" s="157">
        <v>29</v>
      </c>
      <c r="K32" s="151">
        <f t="shared" si="0"/>
        <v>528</v>
      </c>
    </row>
    <row r="33" spans="1:11" ht="12.75">
      <c r="A33" s="152">
        <v>5512</v>
      </c>
      <c r="B33" s="153" t="s">
        <v>13</v>
      </c>
      <c r="C33" s="154">
        <v>30</v>
      </c>
      <c r="D33" s="155">
        <v>28</v>
      </c>
      <c r="E33" s="170">
        <v>30</v>
      </c>
      <c r="F33" s="157">
        <v>18</v>
      </c>
      <c r="G33" s="154">
        <v>30</v>
      </c>
      <c r="H33" s="155">
        <v>66</v>
      </c>
      <c r="I33" s="170">
        <v>30</v>
      </c>
      <c r="J33" s="157">
        <v>88</v>
      </c>
      <c r="K33" s="151">
        <f t="shared" si="0"/>
        <v>200</v>
      </c>
    </row>
    <row r="34" spans="1:11" ht="12.75">
      <c r="A34" s="152">
        <v>3392</v>
      </c>
      <c r="B34" s="153" t="s">
        <v>118</v>
      </c>
      <c r="C34" s="154"/>
      <c r="D34" s="155"/>
      <c r="E34" s="170"/>
      <c r="F34" s="157"/>
      <c r="G34" s="154"/>
      <c r="H34" s="155"/>
      <c r="I34" s="170"/>
      <c r="J34" s="157"/>
      <c r="K34" s="151">
        <f t="shared" si="0"/>
        <v>0</v>
      </c>
    </row>
    <row r="35" spans="1:11" ht="12.75">
      <c r="A35" s="152">
        <v>5512</v>
      </c>
      <c r="B35" s="153" t="s">
        <v>119</v>
      </c>
      <c r="C35" s="154"/>
      <c r="D35" s="155"/>
      <c r="E35" s="170"/>
      <c r="F35" s="157"/>
      <c r="G35" s="154"/>
      <c r="H35" s="155"/>
      <c r="I35" s="170"/>
      <c r="J35" s="157"/>
      <c r="K35" s="151">
        <f t="shared" si="0"/>
        <v>0</v>
      </c>
    </row>
    <row r="36" spans="1:11" ht="12.75">
      <c r="A36" s="152">
        <v>3392</v>
      </c>
      <c r="B36" s="153" t="s">
        <v>120</v>
      </c>
      <c r="C36" s="154"/>
      <c r="D36" s="155"/>
      <c r="E36" s="170"/>
      <c r="F36" s="157"/>
      <c r="G36" s="154"/>
      <c r="H36" s="155"/>
      <c r="I36" s="170"/>
      <c r="J36" s="157"/>
      <c r="K36" s="151">
        <f t="shared" si="0"/>
        <v>0</v>
      </c>
    </row>
    <row r="37" spans="1:11" ht="12.75">
      <c r="A37" s="152">
        <v>6171</v>
      </c>
      <c r="B37" s="153" t="s">
        <v>14</v>
      </c>
      <c r="C37" s="154">
        <v>20</v>
      </c>
      <c r="D37" s="155">
        <v>13</v>
      </c>
      <c r="E37" s="170">
        <v>10</v>
      </c>
      <c r="F37" s="157">
        <v>5</v>
      </c>
      <c r="G37" s="154">
        <v>15</v>
      </c>
      <c r="H37" s="155">
        <v>17</v>
      </c>
      <c r="I37" s="170">
        <v>10</v>
      </c>
      <c r="J37" s="157">
        <v>10</v>
      </c>
      <c r="K37" s="151">
        <f t="shared" si="0"/>
        <v>45</v>
      </c>
    </row>
    <row r="38" spans="1:12" ht="12.75">
      <c r="A38" s="152">
        <v>6112</v>
      </c>
      <c r="B38" s="153" t="s">
        <v>20</v>
      </c>
      <c r="C38" s="154">
        <v>157</v>
      </c>
      <c r="D38" s="155">
        <v>142</v>
      </c>
      <c r="E38" s="170">
        <v>126</v>
      </c>
      <c r="F38" s="157">
        <v>113</v>
      </c>
      <c r="G38" s="154">
        <v>76</v>
      </c>
      <c r="H38" s="155">
        <v>68</v>
      </c>
      <c r="I38" s="170">
        <v>77</v>
      </c>
      <c r="J38" s="157">
        <v>68</v>
      </c>
      <c r="K38" s="151">
        <f t="shared" si="0"/>
        <v>391</v>
      </c>
      <c r="L38" s="49" t="s">
        <v>73</v>
      </c>
    </row>
    <row r="39" spans="1:11" ht="12.75">
      <c r="A39" s="152">
        <v>6112</v>
      </c>
      <c r="B39" s="153" t="s">
        <v>74</v>
      </c>
      <c r="C39" s="154">
        <v>75</v>
      </c>
      <c r="D39" s="155">
        <v>72</v>
      </c>
      <c r="E39" s="170">
        <v>75</v>
      </c>
      <c r="F39" s="157">
        <v>77</v>
      </c>
      <c r="G39" s="154">
        <v>75</v>
      </c>
      <c r="H39" s="155">
        <v>72</v>
      </c>
      <c r="I39" s="170">
        <v>75</v>
      </c>
      <c r="J39" s="157">
        <v>71</v>
      </c>
      <c r="K39" s="151">
        <f t="shared" si="0"/>
        <v>292</v>
      </c>
    </row>
    <row r="40" spans="1:11" ht="13.5" thickBot="1">
      <c r="A40" s="189">
        <v>6320</v>
      </c>
      <c r="B40" s="190" t="s">
        <v>100</v>
      </c>
      <c r="C40" s="191">
        <v>24</v>
      </c>
      <c r="D40" s="192">
        <v>24</v>
      </c>
      <c r="E40" s="193">
        <v>18</v>
      </c>
      <c r="F40" s="194">
        <v>18</v>
      </c>
      <c r="G40" s="191">
        <v>12</v>
      </c>
      <c r="H40" s="192">
        <v>12</v>
      </c>
      <c r="I40" s="193">
        <v>12</v>
      </c>
      <c r="J40" s="194">
        <v>12</v>
      </c>
      <c r="K40" s="195">
        <f t="shared" si="0"/>
        <v>66</v>
      </c>
    </row>
    <row r="41" spans="1:11" ht="17.25" thickBot="1" thickTop="1">
      <c r="A41" s="196"/>
      <c r="B41" s="197" t="s">
        <v>75</v>
      </c>
      <c r="C41" s="198">
        <f aca="true" t="shared" si="1" ref="C41:J41">SUM(C5:C40)</f>
        <v>4822</v>
      </c>
      <c r="D41" s="199">
        <f t="shared" si="1"/>
        <v>5503</v>
      </c>
      <c r="E41" s="200">
        <f t="shared" si="1"/>
        <v>1657</v>
      </c>
      <c r="F41" s="201">
        <f t="shared" si="1"/>
        <v>1926</v>
      </c>
      <c r="G41" s="198">
        <f t="shared" si="1"/>
        <v>734</v>
      </c>
      <c r="H41" s="199">
        <f t="shared" si="1"/>
        <v>1035</v>
      </c>
      <c r="I41" s="200">
        <f t="shared" si="1"/>
        <v>1446</v>
      </c>
      <c r="J41" s="202">
        <f t="shared" si="1"/>
        <v>1317</v>
      </c>
      <c r="K41" s="136">
        <f t="shared" si="0"/>
        <v>9781</v>
      </c>
    </row>
    <row r="42" spans="1:12" ht="16.5" thickBot="1">
      <c r="A42" s="203"/>
      <c r="B42" s="204" t="s">
        <v>76</v>
      </c>
      <c r="C42" s="205" t="s">
        <v>77</v>
      </c>
      <c r="D42" s="206">
        <v>283</v>
      </c>
      <c r="E42" s="207" t="s">
        <v>77</v>
      </c>
      <c r="F42" s="208">
        <v>2959</v>
      </c>
      <c r="G42" s="207" t="s">
        <v>77</v>
      </c>
      <c r="H42" s="206">
        <v>503</v>
      </c>
      <c r="I42" s="205" t="s">
        <v>77</v>
      </c>
      <c r="J42" s="208">
        <v>457</v>
      </c>
      <c r="K42" s="209">
        <f t="shared" si="0"/>
        <v>4202</v>
      </c>
      <c r="L42" s="210" t="s">
        <v>78</v>
      </c>
    </row>
    <row r="43" spans="1:11" ht="16.5" thickBot="1">
      <c r="A43" s="196"/>
      <c r="B43" s="211" t="s">
        <v>79</v>
      </c>
      <c r="C43" s="212"/>
      <c r="D43" s="213">
        <f>SUM(D41:D42)</f>
        <v>5786</v>
      </c>
      <c r="E43" s="214"/>
      <c r="F43" s="215">
        <f>SUM(F41:F42)</f>
        <v>4885</v>
      </c>
      <c r="G43" s="214"/>
      <c r="H43" s="213">
        <f>SUM(H41:H42)</f>
        <v>1538</v>
      </c>
      <c r="I43" s="212"/>
      <c r="J43" s="215">
        <f>SUM(J41:J42)</f>
        <v>1774</v>
      </c>
      <c r="K43" s="136">
        <f t="shared" si="0"/>
        <v>13983</v>
      </c>
    </row>
    <row r="44" spans="1:11" ht="16.5" thickBot="1">
      <c r="A44" s="216"/>
      <c r="B44" s="217" t="s">
        <v>136</v>
      </c>
      <c r="C44" s="218"/>
      <c r="D44" s="219">
        <f>SUM(D45-D43)</f>
        <v>4702</v>
      </c>
      <c r="E44" s="220"/>
      <c r="F44" s="219">
        <f>SUM(F45-F43)</f>
        <v>2495</v>
      </c>
      <c r="G44" s="221"/>
      <c r="H44" s="219">
        <f>SUM(H45-H43)</f>
        <v>2942</v>
      </c>
      <c r="I44" s="222"/>
      <c r="J44" s="219">
        <f>SUM(J45-J43)</f>
        <v>2681</v>
      </c>
      <c r="K44" s="223">
        <f>SUM(D44:J44)</f>
        <v>12820</v>
      </c>
    </row>
    <row r="45" spans="1:11" ht="13.5" thickBot="1">
      <c r="A45" s="224"/>
      <c r="B45" s="225" t="s">
        <v>117</v>
      </c>
      <c r="C45" s="226"/>
      <c r="D45" s="227">
        <v>10488</v>
      </c>
      <c r="E45" s="227"/>
      <c r="F45" s="227">
        <v>7380</v>
      </c>
      <c r="G45" s="227"/>
      <c r="H45" s="227">
        <v>4480</v>
      </c>
      <c r="I45" s="227"/>
      <c r="J45" s="227">
        <v>4455</v>
      </c>
      <c r="K45" s="228"/>
    </row>
    <row r="47" ht="15.75">
      <c r="B47" s="229" t="s">
        <v>137</v>
      </c>
    </row>
    <row r="48" ht="13.5" thickBot="1"/>
    <row r="49" spans="2:11" ht="16.5" thickBot="1">
      <c r="B49" s="230" t="s">
        <v>0</v>
      </c>
      <c r="C49" s="231" t="s">
        <v>25</v>
      </c>
      <c r="D49" s="232"/>
      <c r="E49" s="233" t="s">
        <v>26</v>
      </c>
      <c r="F49" s="233"/>
      <c r="G49" s="234" t="s">
        <v>27</v>
      </c>
      <c r="H49" s="234"/>
      <c r="I49" s="233" t="s">
        <v>29</v>
      </c>
      <c r="J49" s="235"/>
      <c r="K49" s="236" t="s">
        <v>80</v>
      </c>
    </row>
    <row r="50" spans="2:11" ht="16.5" thickTop="1">
      <c r="B50" s="237" t="s">
        <v>81</v>
      </c>
      <c r="C50" s="346">
        <v>2095</v>
      </c>
      <c r="D50" s="347"/>
      <c r="E50" s="238">
        <v>360</v>
      </c>
      <c r="F50" s="238"/>
      <c r="G50" s="240">
        <v>1292</v>
      </c>
      <c r="H50" s="240"/>
      <c r="I50" s="238">
        <v>1349</v>
      </c>
      <c r="J50" s="239"/>
      <c r="K50" s="348">
        <f>SUM(C50:I50)</f>
        <v>5096</v>
      </c>
    </row>
    <row r="51" spans="2:11" ht="15.75">
      <c r="B51" s="237" t="s">
        <v>82</v>
      </c>
      <c r="C51" s="349">
        <v>780</v>
      </c>
      <c r="D51" s="239"/>
      <c r="E51" s="239">
        <v>-228</v>
      </c>
      <c r="F51" s="239"/>
      <c r="G51" s="350">
        <v>-49</v>
      </c>
      <c r="H51" s="350"/>
      <c r="I51" s="239">
        <v>-1124</v>
      </c>
      <c r="J51" s="239"/>
      <c r="K51" s="348">
        <f aca="true" t="shared" si="2" ref="K51:K68">SUM(C51:J51)</f>
        <v>-621</v>
      </c>
    </row>
    <row r="52" spans="2:11" ht="15.75">
      <c r="B52" s="237" t="s">
        <v>83</v>
      </c>
      <c r="C52" s="346">
        <v>1638</v>
      </c>
      <c r="D52" s="347"/>
      <c r="E52" s="238">
        <v>743</v>
      </c>
      <c r="F52" s="238"/>
      <c r="G52" s="240">
        <v>734</v>
      </c>
      <c r="H52" s="240"/>
      <c r="I52" s="238">
        <v>124</v>
      </c>
      <c r="J52" s="239"/>
      <c r="K52" s="348">
        <f t="shared" si="2"/>
        <v>3239</v>
      </c>
    </row>
    <row r="53" spans="2:11" ht="15.75">
      <c r="B53" s="237" t="s">
        <v>84</v>
      </c>
      <c r="C53" s="346">
        <v>1115</v>
      </c>
      <c r="D53" s="347"/>
      <c r="E53" s="238">
        <v>125</v>
      </c>
      <c r="F53" s="238"/>
      <c r="G53" s="240">
        <v>-1410</v>
      </c>
      <c r="H53" s="240"/>
      <c r="I53" s="238">
        <v>-131</v>
      </c>
      <c r="J53" s="239"/>
      <c r="K53" s="348">
        <f t="shared" si="2"/>
        <v>-301</v>
      </c>
    </row>
    <row r="54" spans="2:11" ht="15.75">
      <c r="B54" s="237" t="s">
        <v>85</v>
      </c>
      <c r="C54" s="346">
        <v>-932</v>
      </c>
      <c r="D54" s="347"/>
      <c r="E54" s="238">
        <v>-1005</v>
      </c>
      <c r="F54" s="238"/>
      <c r="G54" s="240">
        <v>923</v>
      </c>
      <c r="H54" s="240"/>
      <c r="I54" s="238">
        <v>218</v>
      </c>
      <c r="J54" s="239"/>
      <c r="K54" s="348">
        <f t="shared" si="2"/>
        <v>-796</v>
      </c>
    </row>
    <row r="55" spans="2:11" ht="15.75">
      <c r="B55" s="237" t="s">
        <v>86</v>
      </c>
      <c r="C55" s="346">
        <v>1221</v>
      </c>
      <c r="D55" s="347"/>
      <c r="E55" s="238">
        <v>585</v>
      </c>
      <c r="F55" s="238"/>
      <c r="G55" s="240">
        <v>690</v>
      </c>
      <c r="H55" s="240"/>
      <c r="I55" s="238">
        <v>244</v>
      </c>
      <c r="J55" s="239"/>
      <c r="K55" s="348">
        <f t="shared" si="2"/>
        <v>2740</v>
      </c>
    </row>
    <row r="56" spans="2:11" ht="15.75">
      <c r="B56" s="237" t="s">
        <v>87</v>
      </c>
      <c r="C56" s="351">
        <v>1668</v>
      </c>
      <c r="D56" s="352"/>
      <c r="E56" s="240">
        <v>1803</v>
      </c>
      <c r="F56" s="240"/>
      <c r="G56" s="240">
        <v>620</v>
      </c>
      <c r="H56" s="240"/>
      <c r="I56" s="240">
        <v>-127</v>
      </c>
      <c r="J56" s="350"/>
      <c r="K56" s="353">
        <f t="shared" si="2"/>
        <v>3964</v>
      </c>
    </row>
    <row r="57" spans="2:11" ht="15.75">
      <c r="B57" s="237" t="s">
        <v>88</v>
      </c>
      <c r="C57" s="351">
        <v>-1670</v>
      </c>
      <c r="D57" s="352"/>
      <c r="E57" s="240">
        <v>81</v>
      </c>
      <c r="F57" s="240"/>
      <c r="G57" s="240">
        <v>-345</v>
      </c>
      <c r="H57" s="240"/>
      <c r="I57" s="240">
        <v>794</v>
      </c>
      <c r="J57" s="350"/>
      <c r="K57" s="353">
        <f t="shared" si="2"/>
        <v>-1140</v>
      </c>
    </row>
    <row r="58" spans="2:11" ht="15.75">
      <c r="B58" s="237" t="s">
        <v>89</v>
      </c>
      <c r="C58" s="351">
        <v>1804</v>
      </c>
      <c r="D58" s="352"/>
      <c r="E58" s="240">
        <v>-121</v>
      </c>
      <c r="F58" s="240"/>
      <c r="G58" s="240">
        <v>-191</v>
      </c>
      <c r="H58" s="240"/>
      <c r="I58" s="240">
        <v>869</v>
      </c>
      <c r="J58" s="350"/>
      <c r="K58" s="353">
        <f t="shared" si="2"/>
        <v>2361</v>
      </c>
    </row>
    <row r="59" spans="2:11" ht="15.75">
      <c r="B59" s="237" t="s">
        <v>90</v>
      </c>
      <c r="C59" s="351">
        <v>1722</v>
      </c>
      <c r="D59" s="352"/>
      <c r="E59" s="240">
        <v>1350</v>
      </c>
      <c r="F59" s="240"/>
      <c r="G59" s="240">
        <v>1393</v>
      </c>
      <c r="H59" s="240"/>
      <c r="I59" s="240">
        <v>1062</v>
      </c>
      <c r="J59" s="350"/>
      <c r="K59" s="353">
        <f t="shared" si="2"/>
        <v>5527</v>
      </c>
    </row>
    <row r="60" spans="2:11" ht="15.75">
      <c r="B60" s="237" t="s">
        <v>98</v>
      </c>
      <c r="C60" s="351">
        <v>3359</v>
      </c>
      <c r="D60" s="352"/>
      <c r="E60" s="240">
        <v>1767</v>
      </c>
      <c r="F60" s="240"/>
      <c r="G60" s="240">
        <v>2165</v>
      </c>
      <c r="H60" s="240"/>
      <c r="I60" s="240">
        <v>1602</v>
      </c>
      <c r="J60" s="239"/>
      <c r="K60" s="353">
        <f t="shared" si="2"/>
        <v>8893</v>
      </c>
    </row>
    <row r="61" spans="2:11" ht="15" customHeight="1">
      <c r="B61" s="237" t="s">
        <v>101</v>
      </c>
      <c r="C61" s="351">
        <v>-304</v>
      </c>
      <c r="D61" s="352"/>
      <c r="E61" s="240">
        <v>1719</v>
      </c>
      <c r="F61" s="240"/>
      <c r="G61" s="240">
        <v>2299</v>
      </c>
      <c r="H61" s="240"/>
      <c r="I61" s="240">
        <v>-269</v>
      </c>
      <c r="J61" s="239"/>
      <c r="K61" s="353">
        <f t="shared" si="2"/>
        <v>3445</v>
      </c>
    </row>
    <row r="62" spans="2:11" ht="15.75">
      <c r="B62" s="237" t="s">
        <v>104</v>
      </c>
      <c r="C62" s="351">
        <v>3328</v>
      </c>
      <c r="D62" s="352"/>
      <c r="E62" s="240">
        <v>454</v>
      </c>
      <c r="F62" s="240"/>
      <c r="G62" s="240">
        <v>2003</v>
      </c>
      <c r="H62" s="240"/>
      <c r="I62" s="240">
        <v>1766</v>
      </c>
      <c r="J62" s="239"/>
      <c r="K62" s="353">
        <f t="shared" si="2"/>
        <v>7551</v>
      </c>
    </row>
    <row r="63" spans="2:11" ht="15.75">
      <c r="B63" s="237" t="s">
        <v>105</v>
      </c>
      <c r="C63" s="351">
        <v>3370</v>
      </c>
      <c r="D63" s="352"/>
      <c r="E63" s="240">
        <v>2568</v>
      </c>
      <c r="F63" s="240"/>
      <c r="G63" s="240">
        <v>2135</v>
      </c>
      <c r="H63" s="240"/>
      <c r="I63" s="240">
        <v>-38</v>
      </c>
      <c r="J63" s="239"/>
      <c r="K63" s="353">
        <f>SUM(C63:J63)</f>
        <v>8035</v>
      </c>
    </row>
    <row r="64" spans="2:11" ht="15" customHeight="1">
      <c r="B64" s="237" t="s">
        <v>121</v>
      </c>
      <c r="C64" s="351">
        <v>-1916</v>
      </c>
      <c r="D64" s="352"/>
      <c r="E64" s="240">
        <v>2840</v>
      </c>
      <c r="F64" s="240"/>
      <c r="G64" s="240">
        <v>2628</v>
      </c>
      <c r="H64" s="240"/>
      <c r="I64" s="240">
        <v>1729</v>
      </c>
      <c r="J64" s="239"/>
      <c r="K64" s="353">
        <f>SUM(C64:J64)</f>
        <v>5281</v>
      </c>
    </row>
    <row r="65" spans="2:11" ht="15.75">
      <c r="B65" s="237" t="s">
        <v>138</v>
      </c>
      <c r="C65" s="354">
        <f>D44</f>
        <v>4702</v>
      </c>
      <c r="D65" s="355"/>
      <c r="E65" s="241">
        <f>F44</f>
        <v>2495</v>
      </c>
      <c r="F65" s="241"/>
      <c r="G65" s="241">
        <f>H44</f>
        <v>2942</v>
      </c>
      <c r="H65" s="241"/>
      <c r="I65" s="241">
        <f>J44</f>
        <v>2681</v>
      </c>
      <c r="J65" s="239"/>
      <c r="K65" s="353">
        <f>SUM(C65:J65)</f>
        <v>12820</v>
      </c>
    </row>
    <row r="66" spans="2:12" ht="15">
      <c r="B66" s="296" t="s">
        <v>106</v>
      </c>
      <c r="C66" s="297">
        <v>-12001</v>
      </c>
      <c r="D66" s="356"/>
      <c r="E66" s="242"/>
      <c r="F66" s="356"/>
      <c r="G66" s="242"/>
      <c r="H66" s="356"/>
      <c r="I66" s="242"/>
      <c r="J66" s="356"/>
      <c r="K66" s="243">
        <f>C66</f>
        <v>-12001</v>
      </c>
      <c r="L66" s="395" t="s">
        <v>107</v>
      </c>
    </row>
    <row r="67" spans="2:12" ht="15">
      <c r="B67" s="298" t="s">
        <v>108</v>
      </c>
      <c r="C67" s="299">
        <v>-742</v>
      </c>
      <c r="D67" s="357"/>
      <c r="E67" s="244"/>
      <c r="F67" s="358"/>
      <c r="G67" s="245"/>
      <c r="H67" s="358"/>
      <c r="I67" s="245"/>
      <c r="J67" s="359"/>
      <c r="K67" s="243">
        <f>C67</f>
        <v>-742</v>
      </c>
      <c r="L67" s="394"/>
    </row>
    <row r="68" spans="2:12" ht="16.5" thickBot="1">
      <c r="B68" s="247" t="s">
        <v>91</v>
      </c>
      <c r="C68" s="248">
        <f>SUM(C50:C67)</f>
        <v>9237</v>
      </c>
      <c r="D68" s="360"/>
      <c r="E68" s="249">
        <f>SUM(E50:E67)</f>
        <v>15536</v>
      </c>
      <c r="F68" s="361"/>
      <c r="G68" s="250">
        <f>SUM(G50:G67)</f>
        <v>17829</v>
      </c>
      <c r="H68" s="361"/>
      <c r="I68" s="250">
        <f>SUM(I50:I67)</f>
        <v>10749</v>
      </c>
      <c r="J68" s="362"/>
      <c r="K68" s="251">
        <f t="shared" si="2"/>
        <v>53351</v>
      </c>
      <c r="L68" s="49"/>
    </row>
    <row r="69" spans="1:13" ht="15.75">
      <c r="A69" s="16"/>
      <c r="B69" s="252"/>
      <c r="C69" s="253"/>
      <c r="D69" s="363"/>
      <c r="E69" s="253"/>
      <c r="F69" s="363"/>
      <c r="G69" s="253"/>
      <c r="H69" s="363"/>
      <c r="I69" s="253"/>
      <c r="J69" s="363"/>
      <c r="K69" s="253"/>
      <c r="L69" s="17"/>
      <c r="M69" s="16"/>
    </row>
    <row r="70" spans="2:11" ht="12.75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2" ht="12.75">
      <c r="B72" t="s">
        <v>16</v>
      </c>
    </row>
    <row r="73" ht="12.75">
      <c r="B73" s="49" t="s">
        <v>139</v>
      </c>
    </row>
  </sheetData>
  <sheetProtection/>
  <mergeCells count="4">
    <mergeCell ref="A1:I1"/>
    <mergeCell ref="L5:L6"/>
    <mergeCell ref="L9:L16"/>
    <mergeCell ref="L66:L67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Pól</dc:creator>
  <cp:keywords/>
  <dc:description/>
  <cp:lastModifiedBy>Pólová Pavla Ing.</cp:lastModifiedBy>
  <cp:lastPrinted>2022-01-26T14:09:16Z</cp:lastPrinted>
  <dcterms:created xsi:type="dcterms:W3CDTF">2005-10-11T18:46:41Z</dcterms:created>
  <dcterms:modified xsi:type="dcterms:W3CDTF">2022-01-26T15:44:30Z</dcterms:modified>
  <cp:category/>
  <cp:version/>
  <cp:contentType/>
  <cp:contentStatus/>
</cp:coreProperties>
</file>