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activeTab="0"/>
  </bookViews>
  <sheets>
    <sheet name="Přebytek 2020" sheetId="1" r:id="rId1"/>
    <sheet name="Odbor SMB-požadavky 2021" sheetId="2" r:id="rId2"/>
    <sheet name="Odd.investic-požadavky 2021" sheetId="3" r:id="rId3"/>
    <sheet name="Odbor školství-požadavky 2021" sheetId="4" r:id="rId4"/>
    <sheet name="Sportoviště VM-požadavky 2021" sheetId="5" r:id="rId5"/>
  </sheets>
  <definedNames>
    <definedName name="_xlnm.Print_Area" localSheetId="0">'Přebytek 2020'!$A$1:$F$175</definedName>
  </definedNames>
  <calcPr fullCalcOnLoad="1"/>
</workbook>
</file>

<file path=xl/sharedStrings.xml><?xml version="1.0" encoding="utf-8"?>
<sst xmlns="http://schemas.openxmlformats.org/spreadsheetml/2006/main" count="354" uniqueCount="248">
  <si>
    <t>Poznámka</t>
  </si>
  <si>
    <t>Odbor finanční:</t>
  </si>
  <si>
    <t xml:space="preserve"> - rezerva m.č. Mostiště - převod nevyčerp. FP z minulých let</t>
  </si>
  <si>
    <t xml:space="preserve"> - rezerva m.č. Lhotky - převod nevyčerp. FP z minulých let</t>
  </si>
  <si>
    <t xml:space="preserve"> - rezerva m.č. Hrbov - převod nevyčerp. FP z minulých let</t>
  </si>
  <si>
    <t xml:space="preserve"> - rezerva m.č. Olší - převod nevyčerp. FP z minulých let</t>
  </si>
  <si>
    <t>Odbor životního prostředí:</t>
  </si>
  <si>
    <t>Odbor správní:</t>
  </si>
  <si>
    <t>Zpracovala: Pavla Pólová</t>
  </si>
  <si>
    <t>Mezisoučet</t>
  </si>
  <si>
    <t>I.</t>
  </si>
  <si>
    <t>II.</t>
  </si>
  <si>
    <t>Finanční vypořádání a finanční situace obce</t>
  </si>
  <si>
    <t>Kč</t>
  </si>
  <si>
    <t>pozn.</t>
  </si>
  <si>
    <t>a)     Příjmy v rámci finančního vypořádání</t>
  </si>
  <si>
    <t xml:space="preserve"> doplatky dotací ze státního rozpočtu</t>
  </si>
  <si>
    <t xml:space="preserve"> aktivní finanční vypořádání s krajem</t>
  </si>
  <si>
    <t xml:space="preserve"> aktivní finanční vypořádání s obcemi . .</t>
  </si>
  <si>
    <t xml:space="preserve"> aktivní finanční vypořádání s PO zřízenými obcí </t>
  </si>
  <si>
    <t xml:space="preserve"> aktivní vypořádání s hosp.činností - převod zisku</t>
  </si>
  <si>
    <t xml:space="preserve"> aktivní vypořádáni se soc.fondem </t>
  </si>
  <si>
    <t xml:space="preserve"> aktivní vypořádání s fondem odpisů</t>
  </si>
  <si>
    <t>b)    Výdaje v rámci finančního vypořádání</t>
  </si>
  <si>
    <t xml:space="preserve"> pasivní finanční vypořádání s PO zřízenými obcí </t>
  </si>
  <si>
    <t xml:space="preserve"> pasivní vypořádání se sociálním fondem</t>
  </si>
  <si>
    <t xml:space="preserve">2)     Zdroje na běžném účtu po FV celkem                                                                  </t>
  </si>
  <si>
    <t>sociální fond</t>
  </si>
  <si>
    <t>fond rozvoje bydlení</t>
  </si>
  <si>
    <t>4)     Stav přijatých nesplac. úvěrů, PV a půjček celkem</t>
  </si>
  <si>
    <t>5)     Stav poskytnutých nesplacených půjček a PV celkem</t>
  </si>
  <si>
    <t xml:space="preserve">poskytnuté přechodné výpomoci      </t>
  </si>
  <si>
    <t>půjčky zaměstnacům (soc.fond)</t>
  </si>
  <si>
    <t>Zdroje na běžném účtu celkem po FV</t>
  </si>
  <si>
    <t xml:space="preserve"> pasivní vypořádání s hospodář.činností</t>
  </si>
  <si>
    <t>mezisoučet</t>
  </si>
  <si>
    <t xml:space="preserve">KB -  č. ú. 1427751/0100  </t>
  </si>
  <si>
    <t>KB - č.ú. 19-1427751/0100</t>
  </si>
  <si>
    <t>KB - č.ú. 27-644940217/0100</t>
  </si>
  <si>
    <t>KB - č.ú. 9005-1523751/0100</t>
  </si>
  <si>
    <t xml:space="preserve">ČNB- č.ú. 94-10518751/0710 </t>
  </si>
  <si>
    <t>ČSOB - č.ú. 259064492/0300</t>
  </si>
  <si>
    <t>§</t>
  </si>
  <si>
    <t>3113</t>
  </si>
  <si>
    <t>6409</t>
  </si>
  <si>
    <t>3111</t>
  </si>
  <si>
    <t>Paragraf</t>
  </si>
  <si>
    <t>Popis -  název akce, investice, projektu</t>
  </si>
  <si>
    <t>částka v Kč</t>
  </si>
  <si>
    <t>poznámka (stručný popis, zdůvodnění pro ZM)</t>
  </si>
  <si>
    <t>Celkem</t>
  </si>
  <si>
    <t>Datum:</t>
  </si>
  <si>
    <t>Podpis:</t>
  </si>
  <si>
    <t>Úvěr Jupiter club (ČSOB)</t>
  </si>
  <si>
    <t>Úvěr Dyje II. (Komerční banka)</t>
  </si>
  <si>
    <t>Odbor správy majetku a bytů:</t>
  </si>
  <si>
    <t xml:space="preserve">Datum: </t>
  </si>
  <si>
    <t>Ing. Pavel Stupka</t>
  </si>
  <si>
    <t>2212</t>
  </si>
  <si>
    <t>2219</t>
  </si>
  <si>
    <t xml:space="preserve"> vratky dotací do státního rozpočtu  - dotace SPOD</t>
  </si>
  <si>
    <t xml:space="preserve"> pasivní finanční vypořádání s krajem - vážení (odvod)</t>
  </si>
  <si>
    <t>doplnění rezervy na 5 mil. Kč</t>
  </si>
  <si>
    <t>Odbor školství:</t>
  </si>
  <si>
    <t>3314</t>
  </si>
  <si>
    <t xml:space="preserve">účet KB - úsekové měření </t>
  </si>
  <si>
    <t>účet ČSOB - úsekové měření</t>
  </si>
  <si>
    <t>3)     Stavy finančních fondů a účelových účtů obce celkem</t>
  </si>
  <si>
    <t>ODBOR ŠKOLSTVÍ  A KULTURY</t>
  </si>
  <si>
    <r>
      <t xml:space="preserve">Zdroj: </t>
    </r>
    <r>
      <rPr>
        <b/>
        <sz val="10"/>
        <rFont val="Arial CE"/>
        <family val="0"/>
      </rPr>
      <t xml:space="preserve">PŘEBYTEK </t>
    </r>
    <r>
      <rPr>
        <sz val="10"/>
        <rFont val="Arial CE"/>
        <family val="0"/>
      </rPr>
      <t xml:space="preserve">         tabulka prioritních investic (do výše volných FP) </t>
    </r>
    <r>
      <rPr>
        <b/>
        <sz val="10"/>
        <rFont val="Arial CE"/>
        <family val="0"/>
      </rPr>
      <t>v Kč</t>
    </r>
  </si>
  <si>
    <t>3631</t>
  </si>
  <si>
    <t>zaokr.na celé Kč</t>
  </si>
  <si>
    <t xml:space="preserve">účet KB, ČSOB - úsekové měření </t>
  </si>
  <si>
    <t>částečné zapojení zůstatku</t>
  </si>
  <si>
    <t>KB - č.ú.  43-8342260247/0100</t>
  </si>
  <si>
    <t>KB - č.ú. 107-6907390227/0100</t>
  </si>
  <si>
    <t xml:space="preserve"> vratky dotací do státního rozpočtu  - sčítání lidu</t>
  </si>
  <si>
    <t>Úprava přechodu ul. Jihlavská</t>
  </si>
  <si>
    <r>
      <t>Rozdíl: požadavky - volné zdroje</t>
    </r>
    <r>
      <rPr>
        <b/>
        <i/>
        <sz val="10"/>
        <rFont val="Arial CE"/>
        <family val="0"/>
      </rPr>
      <t xml:space="preserve"> REZERVA NA INVESTICE</t>
    </r>
  </si>
  <si>
    <t>Popis - důvod převodu, název akce</t>
  </si>
  <si>
    <t>1)    Stav finančních prostředků k 31.12.2020</t>
  </si>
  <si>
    <t>Zůstatky běžných účtů k 31.12.2020</t>
  </si>
  <si>
    <t xml:space="preserve"> - základní rozpočet 2021 - zapojení FP tř. 8 financování </t>
  </si>
  <si>
    <t>zapojení části oček.přebytku do ZR 2021</t>
  </si>
  <si>
    <t>ČSOB - č.ú. 294583810/0300</t>
  </si>
  <si>
    <t>celkem 176.980.276 Kč</t>
  </si>
  <si>
    <t>zůstatek účtu k 31.12.2020</t>
  </si>
  <si>
    <t xml:space="preserve"> ostatní výdaje v rámci FV - převod dotace DÓZA</t>
  </si>
  <si>
    <t>zůstatek jistiny k 31.12.2020</t>
  </si>
  <si>
    <t>Převod neprofinancovaných závazků z r. 2020</t>
  </si>
  <si>
    <t>Celkem převod závazků z r. 2020</t>
  </si>
  <si>
    <t>fond TS+fond příjmy z pronájmů</t>
  </si>
  <si>
    <t>účet hospodářské činnosti</t>
  </si>
  <si>
    <t>účet cizích prostředků</t>
  </si>
  <si>
    <t>5311</t>
  </si>
  <si>
    <t>přístřešek na auto pro MP</t>
  </si>
  <si>
    <t>5512</t>
  </si>
  <si>
    <t>stavební úpravy hasičské zbrojnice</t>
  </si>
  <si>
    <t>odizolování obvodových stěn, úprava terénu hasičské zbrojnice</t>
  </si>
  <si>
    <t>6171</t>
  </si>
  <si>
    <t>bezpečnost dat a virtualizace - informační a komunikač.technologie</t>
  </si>
  <si>
    <t>digitální gramotnost - informační a komunikač.technologie</t>
  </si>
  <si>
    <t>3639</t>
  </si>
  <si>
    <t>síťová infrastruktura - informační a komunikač.technologie</t>
  </si>
  <si>
    <t>směna pozemků p. Klíma - doplatek</t>
  </si>
  <si>
    <t>výkup pozemků p. Bartušek</t>
  </si>
  <si>
    <t>výkup pozemků p. Janáková, Trojanová</t>
  </si>
  <si>
    <t>výkup garáže na obchvat p. Hořínek</t>
  </si>
  <si>
    <t>směna pozemků Rausovi</t>
  </si>
  <si>
    <t>výkup garáže na obchvat p. Salaš</t>
  </si>
  <si>
    <t>výkup garáže na obchvat p. Lojek</t>
  </si>
  <si>
    <t>Sanborn - výkup pozemků</t>
  </si>
  <si>
    <t>Volné zdroje k rozdělení celkem  v r. 2021</t>
  </si>
  <si>
    <t>Požadavky z volných zdrojů na rok 2021</t>
  </si>
  <si>
    <t>výkup pozemků od společnosti LIDL ve Svitu</t>
  </si>
  <si>
    <t>výkup pozemků na cyklostezku Měřín - VM podél D1</t>
  </si>
  <si>
    <t>Celkem plánované akce 2021</t>
  </si>
  <si>
    <t>Volné zdroje k rozdělení celkem v r. 2021</t>
  </si>
  <si>
    <t>Přebytek FP  k rozdělení do rozpočtu pro rok 2021</t>
  </si>
  <si>
    <t>3399</t>
  </si>
  <si>
    <t>umělé kluziště - nevyčerpané FP z r. 2020</t>
  </si>
  <si>
    <t>3313</t>
  </si>
  <si>
    <t>film k výročí MRS - neprovedené práce</t>
  </si>
  <si>
    <t>Oddělení investic:</t>
  </si>
  <si>
    <t>Odbor školství :</t>
  </si>
  <si>
    <t>MŠ Nad Plovárnou - opravy v suterénu budovy</t>
  </si>
  <si>
    <t>MŠ Nad Plovárnou - vybavení kuchyně</t>
  </si>
  <si>
    <t>MŠ Mírová - oprava dlažby, soklu a oprava vjezdu</t>
  </si>
  <si>
    <t>ZŠ Sokolovská - oprava povrchu dvora Bezděkov</t>
  </si>
  <si>
    <t>ZŠ Školní - klimatizace ředitelny - 2 místnosti</t>
  </si>
  <si>
    <t>Knihovna - zateplení budovy</t>
  </si>
  <si>
    <t>3315</t>
  </si>
  <si>
    <t>Muzeum - historické slavnosti</t>
  </si>
  <si>
    <t>zapojení příjmů z prodeje zboží TIC</t>
  </si>
  <si>
    <t>přechod Bezděkov (za ZŠ Sokolovská)</t>
  </si>
  <si>
    <t>chodník Vrchovecká</t>
  </si>
  <si>
    <t>oprava schodů a vpustí ul. Kolmá</t>
  </si>
  <si>
    <t>ZŠ Sokolovská - měření dozvuku a úpravy v místnosti náhr.zdroje</t>
  </si>
  <si>
    <t>PD rekonstrukce kuchyně MŠ Mostiště</t>
  </si>
  <si>
    <t>3421</t>
  </si>
  <si>
    <t>stavební úpravy DÓZA-středisko volného času</t>
  </si>
  <si>
    <t>rozšíření VO Lhotky, Kúsky</t>
  </si>
  <si>
    <t>dle rozborů m.č. za rok 2020</t>
  </si>
  <si>
    <t xml:space="preserve">  neúčelová rezerva - doplnění (v ZR 2021 = 1.900 tis.Kč)</t>
  </si>
  <si>
    <t>Přebytek 2020 - návrh nových akcí a investic 2021</t>
  </si>
  <si>
    <t>ODBOR SPRÁVY MAJETKŮ A BYTŮ</t>
  </si>
  <si>
    <t>výkup pozemků od spol. Lidl ve Svitu</t>
  </si>
  <si>
    <t>Ing. Magdaléna Kašparová</t>
  </si>
  <si>
    <t xml:space="preserve">Přebytek 2020 - návrh nových akcí a investic 2021 </t>
  </si>
  <si>
    <t>ODDĚLENÍ INVESTORSKÉ ČINNOSTI</t>
  </si>
  <si>
    <t>Nové požadavky na rok 2021</t>
  </si>
  <si>
    <t xml:space="preserve">Opravy komunikací </t>
  </si>
  <si>
    <t>Požadavky vyplývající z posouzení stavu komunikací (dokumentace od fi Pavex)</t>
  </si>
  <si>
    <t>Ul. Nad Gymnáziem - Komunikace - realiazce  II. ETAPA</t>
  </si>
  <si>
    <t>II. ETAPA -Od žel. Viaduktu po dálniční most</t>
  </si>
  <si>
    <t>Ul. Nad Gymnáziem - Oprava komunikace realizace - I.ETAPA</t>
  </si>
  <si>
    <t>I. ETAPA - Od silnice II602 po žel. Viadukt</t>
  </si>
  <si>
    <t>PD Hliniště III. - projekt pro SP- komunikace</t>
  </si>
  <si>
    <t>Opravy chodníků</t>
  </si>
  <si>
    <t>cena z PD 4control</t>
  </si>
  <si>
    <t>Chodník ul. Zahradní - PD</t>
  </si>
  <si>
    <t>odhad ceny za PD (PD pro společné řízení)</t>
  </si>
  <si>
    <t>Ul. Nad Gymnáziem - Chodník - realizace II. ETAPA</t>
  </si>
  <si>
    <t>Ul. Nad Gymnáziem - Chodníků - realizace I.ETAPA</t>
  </si>
  <si>
    <t>PD Hliniště III. - projekt pro SP- chodníky</t>
  </si>
  <si>
    <t>Cyklostezka Karlov PDPS a realizace</t>
  </si>
  <si>
    <t>PD Hliniště III. - projekt pro SP - voda</t>
  </si>
  <si>
    <t>PD Hliniště III. - projekt pro SP - kanalizace</t>
  </si>
  <si>
    <t>Rekonstrukce zimního stadionu</t>
  </si>
  <si>
    <t xml:space="preserve">  </t>
  </si>
  <si>
    <t>VO Fajtův kopec - realizace</t>
  </si>
  <si>
    <t>od mostu přes dálnici po Fajtův kopec</t>
  </si>
  <si>
    <t>Ul. Nad Gymnáziem - VO - realiazce   II. ETAPA</t>
  </si>
  <si>
    <t>PD Hliniště III. - projekt pro SP - veřejné osvětlení</t>
  </si>
  <si>
    <t>Stavební úpravy obřadní síň Karlov - II.etapa - hlavní budova</t>
  </si>
  <si>
    <t>v roce 2021 není doporučeno realizovat z důvodu dělení zakázky</t>
  </si>
  <si>
    <t>PD Hliniště III. - projekt pro SP - inženýrské sítě</t>
  </si>
  <si>
    <t xml:space="preserve">Geodetické práce </t>
  </si>
  <si>
    <t>PD Hliniště III. - projekt pro SP - veřejné prostranství</t>
  </si>
  <si>
    <t xml:space="preserve">Přestavba býv. internátu na dům pro seniory </t>
  </si>
  <si>
    <t>celkový rozpočet na akci 65 mil. Kč, vlastní podíl města 51 mil., dotace 15 mil. Kč</t>
  </si>
  <si>
    <t>Návrh nových akcí a investic v roce 2021 celkem</t>
  </si>
  <si>
    <t>Bc. Antonín Šilhavý</t>
  </si>
  <si>
    <t>částka v TIS.Kč</t>
  </si>
  <si>
    <t>Přebytek 2020 - návrh nových akcí a investic  2021</t>
  </si>
  <si>
    <t>MŠ Nad Plovárnou-opravy v suterénu budovy</t>
  </si>
  <si>
    <t>nezařazeno v základním rozpočtu</t>
  </si>
  <si>
    <t>MŠ Nad Plovárnou-vybavené kuchyně</t>
  </si>
  <si>
    <t>MŠ Mírová-oprava dlažby, soklu a oprava vjezdu</t>
  </si>
  <si>
    <t>ZŠ Sokolovská-oprava povrchu dvora Bezděkov</t>
  </si>
  <si>
    <t>ZŠ Školní-klimatizace ředitelství 3 místnosti</t>
  </si>
  <si>
    <t>Knihovna -zateplení budovy</t>
  </si>
  <si>
    <t>rozdíl v požadavku</t>
  </si>
  <si>
    <t>Muzeum-historické slavnosti</t>
  </si>
  <si>
    <t xml:space="preserve"> - rozpočet m.č. Mostiště (dorovnání zálohy do rozpočtu 2021)</t>
  </si>
  <si>
    <t xml:space="preserve"> - rozpočet m.č. Lhotky (dorovnání zálohy do rozpočtu 2021)</t>
  </si>
  <si>
    <t xml:space="preserve"> - rozpočet m.č. Hrbov (dorovnání zálohy do rozpočtu 2021)</t>
  </si>
  <si>
    <t xml:space="preserve"> - rozpočet m.č. Olší (dorovnání zálohy do rozpočtu 2021)</t>
  </si>
  <si>
    <t>převod dotace pro DÓZU</t>
  </si>
  <si>
    <t>kotel pro ZŠ Oslavická</t>
  </si>
  <si>
    <t>Pořadí dle priorit</t>
  </si>
  <si>
    <t>Návrh investičních akcí do rozpočtu města</t>
  </si>
  <si>
    <t>Rok 2021 (ceny vč. DPH)</t>
  </si>
  <si>
    <t>Rok 2022</t>
  </si>
  <si>
    <t>Vysvětlení</t>
  </si>
  <si>
    <t>1.</t>
  </si>
  <si>
    <t>Nákup traktůrku + radlice, mulčovač, sekací zařízení</t>
  </si>
  <si>
    <t>Zásadní věc - vysvětlení  buňka E12</t>
  </si>
  <si>
    <t>2.</t>
  </si>
  <si>
    <t>Rekonstrukce kurtů - Areál zdraví 1. část</t>
  </si>
  <si>
    <t>Viz E13</t>
  </si>
  <si>
    <t>3.</t>
  </si>
  <si>
    <t>Výstavba parkourového a fitness hřiště</t>
  </si>
  <si>
    <t>4.</t>
  </si>
  <si>
    <t>projekt zázemí SVM (garáž, dílna a sklad) s arch. studií na Tržišti místo plechové a betonové boudy</t>
  </si>
  <si>
    <t>100 000 Není prioritní v tomto roce</t>
  </si>
  <si>
    <t>5.</t>
  </si>
  <si>
    <t>Stavba zázemí SVM</t>
  </si>
  <si>
    <t>1 300 000 Není prioritní v tomto roce</t>
  </si>
  <si>
    <t>Komentář</t>
  </si>
  <si>
    <t>Opravdu nutně potřebujeme techniku na shrnování sněhu na umělce za 3. ZŠ. Původně jsme počítali se zapůjčením traktůrku z TS VM, nicméně tento traktůrek se porouchal a bylo rozhodnuto z TS VM, že se oprava již nevyplatí skrze zastaralou techniku a skrze to, že výrobce přestal vyrábět díly. Pan ředitel Mynář nám nabídl, že si můžeme ve volných chvílích půjčovat jejich nové vozidlo Kioti K9 s pohonem všech kol, když jej TS nebudou zrovna potřebovat. Za tuto nabídku jsem velmi rád, ale bohužel bychom si museli pořídit na naši organizaci ještě radlici, která nebude součástí nákupu TS VM. Tato radlice jak jsem zjišťoval by stála 150 000 bez daně a nedala by se v budoucnu využít na jiné vozidlo či traktůrek. Do budoucna musíme pořídit naši vlastní techniku resp. traktůrek pro tento účel, abychom byli schopni zajistit shrnutí před sportovními utkáními, i když zrovna nebude možno techniku od TS VM zapůjčit. Na tento traktůrek by pak onu radlici nebylo možné použít  Přikláníme se tudíž k nákupu traktůrku cena cca 720 000 Kč s radlicí v ceně 40 000 Kč, tak abychom mohli plnohodnotně udržovat umělku i zimě a sportovci měli kde nejen trénovat, ale i hrát soutěžní utkání. Je nám jasné, že v této ceně využití pro dva měsíce v roce nedává moc smysl. Proto bychom rádi zakoupili na traktůrek i mulčovač a sekací zařízení se sběrem. Mulčovač (60 000 Kč)  bychom chtěli používat na traktůrku pro sečení Kunšovce, které v tuto chvíli objednáváme od soukromé společnosti. Toto sečení nás bude stát od 150 000 Kč ročně (4 seče) a víc dle potřeby počtu sečí. Ročně bychom zde tedy ušetřili cca 100 000 Kč pokud bychom měli vlastní techniku na mulčování. Sekací zařízení se sběrem na traktůrku (160 000 Kč) bychom využívali pro každodení sečení trávy na Tržišti. Pořízení této techniky není akutní a dalo by se pořídit až později, nicméně předpokládáme, že v příštích pěti letech budeme muset řešit novou sekačku jelikož stávají opravujeme v průměru za 40 000 Kč ročně. Tržní cena této stávající sekačky je cca 150 - 200 000 Kč. Chtěli bychom tedy pořídit traktůrek s takovou konfigurací, pro kterou budeme mít využití pro celý rok, ušetříme za sečení Kunšovce a vyřešíme sečení na Tržišti na dalších alespoň 10 let. (Jen pro informaci cena samostatné sekačky pro Tržiště se pohybuje v nově pořízené technice cca 800 000 Kč). Pořízení traktůrku v této konfiguraci se tak podle nás vyplatí.</t>
  </si>
  <si>
    <t>Přebytek 2020 - návrh investic v r. 2021 SPORTOVIŠTĚ VM</t>
  </si>
  <si>
    <t>Ing. Michal Hořínek</t>
  </si>
  <si>
    <t>Sportoviště VM:</t>
  </si>
  <si>
    <t>Nákup traktůrku vč.radlice, mulčovače a sekacího zařízení</t>
  </si>
  <si>
    <t>3412</t>
  </si>
  <si>
    <t>Areál zdraví I.část - rekonstrukce kurtů</t>
  </si>
  <si>
    <t>priorita č. 1</t>
  </si>
  <si>
    <t>viz. list Sportoviště VM-požadavky 2021</t>
  </si>
  <si>
    <t>viz. list Odbor školství-požadavky 2021</t>
  </si>
  <si>
    <t>viz. list Oddělení investic-požadavky 2021</t>
  </si>
  <si>
    <t>viz. list Odbor SMB-požadavky 2021</t>
  </si>
  <si>
    <r>
      <t>zůstatek účtu k 31.12.2020</t>
    </r>
    <r>
      <rPr>
        <i/>
        <sz val="10"/>
        <color indexed="10"/>
        <rFont val="Arial CE"/>
        <family val="0"/>
      </rPr>
      <t xml:space="preserve">          15 mil. Kč zapojeno do základ.rozpočtu 2021</t>
    </r>
  </si>
  <si>
    <t>Generali Investmenst-Fond korporátních dluhopisů</t>
  </si>
  <si>
    <t>2141</t>
  </si>
  <si>
    <t>parkovací místa Podhradí, odstavná plochy Svit, studie proveditelnosti</t>
  </si>
  <si>
    <t>parkovací místa Podhradí, odstavná plochy Svit,studie proveditelnosti</t>
  </si>
  <si>
    <t>restaurace zimní stadion - majetkové vypořádání</t>
  </si>
  <si>
    <t xml:space="preserve">Dne:  21.1.2021       </t>
  </si>
  <si>
    <t>dle rozpočtů m.č. na rok 2021       +  5.726.000 Kč</t>
  </si>
  <si>
    <t>pokrytí zbytku buď z dotace NSA případně vlastní dofinancování 7 000 000</t>
  </si>
  <si>
    <t>V dubnu bychom rádi podali žádost na Národní sportovní agenturu na celkovou rekonstrukci Areálu zdraví. Pokud by dotace v hodnotě 7 000 000 Kč byla poskytnuta, tak i přesto se na ní bude muset město  podílet. Z tohoto důvodu zařazuji pro tento rok  10 000 000 Kč. Tyto finance mohou být zařazeny i v příštím roce, jelikož je realizace v rámci dotace podmíněna do dvou let. Pokud by dotace udělena nebyla, navrhuji realizaci rekonstrukce ve dvou letech. V prvním roce v rozsahu právě 10 mil. Kč a v následujícím roce rekonstrukci zbývajího za cca 7 mil. Kč. Rekonstrukci považuji za žádoucí vzhledem k nevyhovujícímu zázemí pro Spartak VM. Zejména skrze úspěchy v soutěžích volejbalistů a krajské akademie.</t>
  </si>
  <si>
    <t>Dne: 21.1.2021</t>
  </si>
  <si>
    <t>ŘEŠENO ÚVĚREM</t>
  </si>
  <si>
    <t>odkup vlastnického podílu AQUEKO gastro s.r.o. (viz. materiál REKO ZS-ZM 9.2.)</t>
  </si>
  <si>
    <t>Finanční vypořádání a rozdělení zdrojů po FV za rok 2020 - schváleno na ZM 9.2.2021</t>
  </si>
  <si>
    <t>Úprava: návrh  RM 27.1.2021</t>
  </si>
  <si>
    <t>schváleno ZM 9.2.2021</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</si>
</sst>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16"/>
    <numFmt numFmtId="165" formatCode="#,##0.0"/>
    <numFmt numFmtId="166" formatCode="[$-405]dddd\ d\.\ mmmm\ yyyy"/>
  </numFmts>
  <fonts count="77">
    <font>
      <sz val="10"/>
      <name val="Arial CE"/>
      <family val="0"/>
    </font>
    <font>
      <b/>
      <sz val="10"/>
      <name val="Arial CE"/>
      <family val="2"/>
    </font>
    <font>
      <i/>
      <sz val="10"/>
      <name val="Arial CE"/>
      <family val="2"/>
    </font>
    <font>
      <b/>
      <i/>
      <sz val="10"/>
      <name val="Arial CE"/>
      <family val="2"/>
    </font>
    <font>
      <b/>
      <i/>
      <u val="single"/>
      <sz val="10"/>
      <name val="Arial CE"/>
      <family val="0"/>
    </font>
    <font>
      <b/>
      <sz val="11"/>
      <name val="Arial CE"/>
      <family val="0"/>
    </font>
    <font>
      <b/>
      <i/>
      <sz val="12"/>
      <name val="Arial CE"/>
      <family val="0"/>
    </font>
    <font>
      <b/>
      <i/>
      <sz val="14"/>
      <name val="Arial CE"/>
      <family val="0"/>
    </font>
    <font>
      <i/>
      <sz val="9"/>
      <name val="Arial CE"/>
      <family val="0"/>
    </font>
    <font>
      <b/>
      <sz val="12"/>
      <name val="Arial CE"/>
      <family val="2"/>
    </font>
    <font>
      <b/>
      <i/>
      <u val="single"/>
      <sz val="12"/>
      <name val="Arial CE"/>
      <family val="2"/>
    </font>
    <font>
      <b/>
      <i/>
      <sz val="9"/>
      <name val="Arial CE"/>
      <family val="0"/>
    </font>
    <font>
      <sz val="10"/>
      <name val="Arial"/>
      <family val="2"/>
    </font>
    <font>
      <b/>
      <u val="single"/>
      <sz val="12"/>
      <name val="Arial CE"/>
      <family val="2"/>
    </font>
    <font>
      <sz val="12"/>
      <name val="Arial CE"/>
      <family val="0"/>
    </font>
    <font>
      <b/>
      <u val="single"/>
      <sz val="10"/>
      <name val="Arial CE"/>
      <family val="2"/>
    </font>
    <font>
      <sz val="10"/>
      <color indexed="10"/>
      <name val="Arial CE"/>
      <family val="0"/>
    </font>
    <font>
      <i/>
      <sz val="8"/>
      <name val="Arial CE"/>
      <family val="2"/>
    </font>
    <font>
      <sz val="9"/>
      <name val="Arial CE"/>
      <family val="0"/>
    </font>
    <font>
      <b/>
      <sz val="10"/>
      <name val="Arial"/>
      <family val="2"/>
    </font>
    <font>
      <i/>
      <sz val="10"/>
      <color indexed="10"/>
      <name val="Arial CE"/>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8"/>
      <name val="Calibri"/>
      <family val="2"/>
    </font>
    <font>
      <b/>
      <sz val="12"/>
      <color indexed="8"/>
      <name val="Calibri"/>
      <family val="2"/>
    </font>
    <font>
      <i/>
      <sz val="11"/>
      <color indexed="8"/>
      <name val="Calibri"/>
      <family val="2"/>
    </font>
    <font>
      <b/>
      <i/>
      <sz val="10"/>
      <color indexed="17"/>
      <name val="Arial CE"/>
      <family val="0"/>
    </font>
    <font>
      <b/>
      <i/>
      <sz val="12"/>
      <color indexed="8"/>
      <name val="Calibri"/>
      <family val="2"/>
    </font>
    <font>
      <b/>
      <i/>
      <sz val="11"/>
      <color indexed="8"/>
      <name val="Calibri"/>
      <family val="2"/>
    </font>
    <font>
      <sz val="12"/>
      <color indexed="8"/>
      <name val="Calibri"/>
      <family val="2"/>
    </font>
    <font>
      <sz val="12"/>
      <name val="Calibri"/>
      <family val="2"/>
    </font>
    <font>
      <b/>
      <sz val="12"/>
      <name val="Calibri"/>
      <family val="2"/>
    </font>
    <font>
      <sz val="12"/>
      <color indexed="8"/>
      <name val="Helvetica Neue"/>
      <family val="2"/>
    </font>
    <font>
      <b/>
      <i/>
      <sz val="10"/>
      <color indexed="10"/>
      <name val="Arial CE"/>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i/>
      <sz val="10"/>
      <color rgb="FFFF0000"/>
      <name val="Arial CE"/>
      <family val="2"/>
    </font>
    <font>
      <b/>
      <sz val="14"/>
      <color theme="1"/>
      <name val="Calibri"/>
      <family val="2"/>
    </font>
    <font>
      <b/>
      <sz val="12"/>
      <color theme="1"/>
      <name val="Calibri"/>
      <family val="2"/>
    </font>
    <font>
      <sz val="10"/>
      <color rgb="FFFF0000"/>
      <name val="Arial CE"/>
      <family val="0"/>
    </font>
    <font>
      <i/>
      <sz val="11"/>
      <color theme="1"/>
      <name val="Calibri"/>
      <family val="2"/>
    </font>
    <font>
      <b/>
      <i/>
      <sz val="10"/>
      <color rgb="FF00B050"/>
      <name val="Arial CE"/>
      <family val="0"/>
    </font>
    <font>
      <b/>
      <i/>
      <sz val="12"/>
      <color theme="1"/>
      <name val="Calibri"/>
      <family val="2"/>
    </font>
    <font>
      <b/>
      <i/>
      <sz val="11"/>
      <color theme="1"/>
      <name val="Calibri"/>
      <family val="2"/>
    </font>
    <font>
      <sz val="12"/>
      <color theme="1"/>
      <name val="Calibri"/>
      <family val="2"/>
    </font>
    <font>
      <sz val="12"/>
      <color theme="1"/>
      <name val="Helvetica Neue"/>
      <family val="2"/>
    </font>
    <font>
      <b/>
      <i/>
      <sz val="10"/>
      <color rgb="FFFF0000"/>
      <name val="Arial CE"/>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CFF"/>
        <bgColor indexed="64"/>
      </patternFill>
    </fill>
    <fill>
      <patternFill patternType="solid">
        <fgColor rgb="FFCCFFCC"/>
        <bgColor indexed="64"/>
      </patternFill>
    </fill>
    <fill>
      <patternFill patternType="solid">
        <fgColor rgb="FFFFFF00"/>
        <bgColor indexed="64"/>
      </patternFill>
    </fill>
    <fill>
      <patternFill patternType="solid">
        <fgColor rgb="FFFF99FF"/>
        <bgColor indexed="64"/>
      </patternFill>
    </fill>
    <fill>
      <patternFill patternType="solid">
        <fgColor theme="3" tint="0.7999799847602844"/>
        <bgColor indexed="64"/>
      </patternFill>
    </fill>
    <fill>
      <patternFill patternType="solid">
        <fgColor rgb="FF66FFFF"/>
        <bgColor indexed="64"/>
      </patternFill>
    </fill>
    <fill>
      <patternFill patternType="solid">
        <fgColor theme="0" tint="-0.04997999966144562"/>
        <bgColor indexed="64"/>
      </patternFill>
    </fill>
    <fill>
      <patternFill patternType="solid">
        <fgColor rgb="FF00FFFF"/>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s>
  <borders count="6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color indexed="63"/>
      </right>
      <top style="thin"/>
      <bottom>
        <color indexed="63"/>
      </bottom>
    </border>
    <border>
      <left style="thin"/>
      <right style="thin"/>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thin"/>
      <bottom style="medium"/>
    </border>
    <border>
      <left style="medium"/>
      <right style="thin"/>
      <top>
        <color indexed="63"/>
      </top>
      <bottom>
        <color indexed="63"/>
      </botto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medium"/>
      <right>
        <color indexed="63"/>
      </right>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medium"/>
    </border>
    <border>
      <left style="medium"/>
      <right>
        <color indexed="63"/>
      </right>
      <top>
        <color indexed="63"/>
      </top>
      <bottom style="medium"/>
    </border>
    <border>
      <left style="thin"/>
      <right>
        <color indexed="63"/>
      </right>
      <top style="thin"/>
      <bottom style="thin"/>
    </border>
    <border>
      <left style="medium"/>
      <right style="medium"/>
      <top style="medium"/>
      <bottom style="medium"/>
    </border>
    <border>
      <left style="thin"/>
      <right>
        <color indexed="63"/>
      </right>
      <top style="medium"/>
      <bottom style="medium"/>
    </border>
    <border>
      <left style="medium"/>
      <right style="medium"/>
      <top style="medium"/>
      <bottom>
        <color indexed="63"/>
      </bottom>
    </border>
    <border>
      <left/>
      <right/>
      <top style="medium"/>
      <bottom/>
    </border>
    <border>
      <left style="thin"/>
      <right style="thin"/>
      <top style="medium"/>
      <bottom/>
    </border>
    <border>
      <left/>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right style="medium"/>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medium"/>
      <top style="thin"/>
      <bottom style="thin"/>
    </border>
    <border>
      <left style="medium"/>
      <right style="medium"/>
      <top style="thin"/>
      <bottom>
        <color indexed="63"/>
      </bottom>
    </border>
    <border>
      <left style="thin"/>
      <right>
        <color indexed="63"/>
      </right>
      <top>
        <color indexed="63"/>
      </top>
      <bottom>
        <color indexed="63"/>
      </bottom>
    </border>
    <border>
      <left style="thin"/>
      <right style="thin"/>
      <top/>
      <bottom style="medium"/>
    </border>
    <border>
      <left style="thin"/>
      <right style="medium"/>
      <top>
        <color indexed="63"/>
      </top>
      <bottom>
        <color indexed="63"/>
      </bottom>
    </border>
    <border>
      <left style="medium"/>
      <right style="medium"/>
      <top style="medium"/>
      <bottom style="double"/>
    </border>
    <border>
      <left/>
      <right/>
      <top style="medium"/>
      <bottom style="double"/>
    </border>
    <border>
      <left style="thin"/>
      <right style="thin"/>
      <top style="medium"/>
      <bottom style="double"/>
    </border>
    <border>
      <left/>
      <right style="medium"/>
      <top style="medium"/>
      <bottom style="double"/>
    </border>
    <border>
      <left style="medium"/>
      <right style="medium"/>
      <top/>
      <bottom/>
    </border>
    <border>
      <left style="medium"/>
      <right style="medium"/>
      <top>
        <color indexed="63"/>
      </top>
      <bottom style="thin"/>
    </border>
    <border>
      <left style="medium"/>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12" fillId="0" borderId="0">
      <alignment/>
      <protection/>
    </xf>
    <xf numFmtId="0" fontId="12" fillId="0" borderId="0">
      <alignment/>
      <protection/>
    </xf>
    <xf numFmtId="0" fontId="0" fillId="22"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31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49" fontId="2" fillId="0" borderId="0" xfId="0" applyNumberFormat="1" applyFont="1" applyAlignment="1">
      <alignment/>
    </xf>
    <xf numFmtId="49" fontId="2" fillId="0" borderId="13" xfId="0" applyNumberFormat="1" applyFont="1" applyBorder="1" applyAlignment="1">
      <alignment/>
    </xf>
    <xf numFmtId="49" fontId="2" fillId="0" borderId="14" xfId="0" applyNumberFormat="1" applyFont="1" applyBorder="1" applyAlignment="1">
      <alignment/>
    </xf>
    <xf numFmtId="0" fontId="1" fillId="0" borderId="10" xfId="0" applyFont="1" applyBorder="1" applyAlignment="1">
      <alignment/>
    </xf>
    <xf numFmtId="4" fontId="0" fillId="0" borderId="0" xfId="0" applyNumberFormat="1" applyAlignment="1">
      <alignment horizontal="right"/>
    </xf>
    <xf numFmtId="4" fontId="0" fillId="0" borderId="10" xfId="0" applyNumberFormat="1" applyBorder="1" applyAlignment="1">
      <alignment horizontal="right"/>
    </xf>
    <xf numFmtId="4" fontId="0" fillId="0" borderId="11" xfId="0" applyNumberFormat="1" applyBorder="1" applyAlignment="1">
      <alignment horizontal="right"/>
    </xf>
    <xf numFmtId="4" fontId="0" fillId="0" borderId="0" xfId="0" applyNumberFormat="1" applyBorder="1" applyAlignment="1">
      <alignment horizontal="right"/>
    </xf>
    <xf numFmtId="4" fontId="1" fillId="0" borderId="11" xfId="0" applyNumberFormat="1" applyFont="1" applyBorder="1" applyAlignment="1">
      <alignment horizontal="right"/>
    </xf>
    <xf numFmtId="0" fontId="4" fillId="0" borderId="10" xfId="0" applyFont="1" applyBorder="1" applyAlignment="1">
      <alignment/>
    </xf>
    <xf numFmtId="0" fontId="0" fillId="33" borderId="10" xfId="0" applyFill="1" applyBorder="1" applyAlignment="1">
      <alignment/>
    </xf>
    <xf numFmtId="4" fontId="0" fillId="0" borderId="10" xfId="0" applyNumberFormat="1" applyFont="1" applyBorder="1" applyAlignment="1">
      <alignment horizontal="right"/>
    </xf>
    <xf numFmtId="49" fontId="3" fillId="0" borderId="13" xfId="0" applyNumberFormat="1" applyFont="1" applyBorder="1" applyAlignment="1">
      <alignment/>
    </xf>
    <xf numFmtId="49" fontId="2" fillId="33" borderId="15" xfId="0" applyNumberFormat="1" applyFont="1" applyFill="1" applyBorder="1" applyAlignment="1">
      <alignment/>
    </xf>
    <xf numFmtId="49" fontId="2" fillId="33" borderId="16" xfId="0" applyNumberFormat="1" applyFont="1" applyFill="1" applyBorder="1" applyAlignment="1">
      <alignment/>
    </xf>
    <xf numFmtId="49" fontId="2" fillId="33" borderId="13" xfId="0" applyNumberFormat="1" applyFont="1" applyFill="1" applyBorder="1" applyAlignment="1">
      <alignment/>
    </xf>
    <xf numFmtId="0" fontId="0" fillId="0" borderId="0" xfId="0" applyFont="1" applyBorder="1" applyAlignment="1">
      <alignment/>
    </xf>
    <xf numFmtId="4" fontId="0" fillId="0" borderId="10" xfId="0" applyNumberFormat="1" applyFill="1" applyBorder="1" applyAlignment="1">
      <alignment horizontal="right"/>
    </xf>
    <xf numFmtId="49" fontId="2" fillId="0" borderId="13" xfId="0" applyNumberFormat="1" applyFont="1" applyFill="1" applyBorder="1" applyAlignment="1">
      <alignment/>
    </xf>
    <xf numFmtId="0" fontId="0" fillId="0" borderId="10" xfId="0" applyFill="1" applyBorder="1" applyAlignment="1">
      <alignment/>
    </xf>
    <xf numFmtId="4" fontId="0" fillId="0" borderId="12" xfId="0" applyNumberFormat="1" applyFont="1" applyBorder="1" applyAlignment="1">
      <alignment horizontal="right"/>
    </xf>
    <xf numFmtId="0" fontId="8" fillId="0" borderId="10" xfId="0" applyFont="1" applyBorder="1" applyAlignment="1">
      <alignment/>
    </xf>
    <xf numFmtId="4" fontId="8" fillId="0" borderId="10" xfId="0" applyNumberFormat="1" applyFont="1" applyBorder="1" applyAlignment="1">
      <alignment horizontal="right"/>
    </xf>
    <xf numFmtId="49" fontId="2" fillId="0" borderId="17" xfId="0" applyNumberFormat="1" applyFont="1" applyBorder="1" applyAlignment="1">
      <alignment/>
    </xf>
    <xf numFmtId="49" fontId="8" fillId="0" borderId="17" xfId="0" applyNumberFormat="1" applyFont="1" applyBorder="1" applyAlignment="1">
      <alignment/>
    </xf>
    <xf numFmtId="0" fontId="10" fillId="12" borderId="18" xfId="0" applyFont="1" applyFill="1" applyBorder="1" applyAlignment="1">
      <alignment/>
    </xf>
    <xf numFmtId="49" fontId="2" fillId="0" borderId="19" xfId="0" applyNumberFormat="1" applyFont="1" applyBorder="1" applyAlignment="1">
      <alignment horizontal="center"/>
    </xf>
    <xf numFmtId="0" fontId="0" fillId="0" borderId="20" xfId="0" applyBorder="1" applyAlignment="1">
      <alignment horizontal="center"/>
    </xf>
    <xf numFmtId="0" fontId="5" fillId="12" borderId="21" xfId="0" applyFont="1" applyFill="1" applyBorder="1" applyAlignment="1">
      <alignment/>
    </xf>
    <xf numFmtId="4" fontId="1" fillId="12" borderId="21" xfId="0" applyNumberFormat="1" applyFont="1" applyFill="1" applyBorder="1" applyAlignment="1">
      <alignment horizontal="right"/>
    </xf>
    <xf numFmtId="0" fontId="0" fillId="0" borderId="0" xfId="0" applyAlignment="1">
      <alignment horizontal="center"/>
    </xf>
    <xf numFmtId="0" fontId="9" fillId="0" borderId="22" xfId="0" applyFont="1" applyBorder="1" applyAlignment="1">
      <alignment horizontal="center"/>
    </xf>
    <xf numFmtId="49" fontId="0" fillId="0" borderId="23" xfId="0" applyNumberFormat="1" applyBorder="1" applyAlignment="1">
      <alignment horizontal="center"/>
    </xf>
    <xf numFmtId="49" fontId="0" fillId="0" borderId="24" xfId="0" applyNumberFormat="1" applyBorder="1" applyAlignment="1">
      <alignment horizontal="center"/>
    </xf>
    <xf numFmtId="49" fontId="0" fillId="0" borderId="25" xfId="0" applyNumberFormat="1" applyBorder="1" applyAlignment="1">
      <alignment horizontal="center"/>
    </xf>
    <xf numFmtId="49" fontId="0" fillId="0" borderId="26" xfId="0" applyNumberFormat="1" applyBorder="1" applyAlignment="1">
      <alignment horizontal="center"/>
    </xf>
    <xf numFmtId="49" fontId="1" fillId="0" borderId="23" xfId="0" applyNumberFormat="1" applyFont="1" applyBorder="1" applyAlignment="1">
      <alignment horizontal="center"/>
    </xf>
    <xf numFmtId="49" fontId="7" fillId="0" borderId="23" xfId="0" applyNumberFormat="1" applyFont="1" applyBorder="1" applyAlignment="1">
      <alignment horizontal="center"/>
    </xf>
    <xf numFmtId="0" fontId="0" fillId="0" borderId="0" xfId="0" applyBorder="1" applyAlignment="1">
      <alignment horizontal="center"/>
    </xf>
    <xf numFmtId="4" fontId="0" fillId="0" borderId="0" xfId="0" applyNumberFormat="1" applyAlignment="1">
      <alignment/>
    </xf>
    <xf numFmtId="4" fontId="1" fillId="0" borderId="10" xfId="0" applyNumberFormat="1" applyFont="1" applyFill="1" applyBorder="1" applyAlignment="1">
      <alignment horizontal="right"/>
    </xf>
    <xf numFmtId="0" fontId="0" fillId="0" borderId="0" xfId="0" applyFill="1" applyAlignment="1">
      <alignment horizontal="center"/>
    </xf>
    <xf numFmtId="0" fontId="0" fillId="0" borderId="0" xfId="0" applyFill="1" applyAlignment="1">
      <alignment/>
    </xf>
    <xf numFmtId="4" fontId="0" fillId="0" borderId="0" xfId="0" applyNumberFormat="1" applyFill="1" applyAlignment="1">
      <alignment/>
    </xf>
    <xf numFmtId="49" fontId="0" fillId="0" borderId="23" xfId="0" applyNumberFormat="1" applyFill="1" applyBorder="1" applyAlignment="1">
      <alignment horizontal="center"/>
    </xf>
    <xf numFmtId="49" fontId="0" fillId="0" borderId="24" xfId="0" applyNumberFormat="1" applyFill="1" applyBorder="1" applyAlignment="1">
      <alignment horizontal="center"/>
    </xf>
    <xf numFmtId="4" fontId="3" fillId="0" borderId="10" xfId="0" applyNumberFormat="1" applyFont="1" applyBorder="1" applyAlignment="1">
      <alignment horizontal="right"/>
    </xf>
    <xf numFmtId="0" fontId="0" fillId="0" borderId="10" xfId="0" applyFont="1" applyBorder="1" applyAlignment="1">
      <alignment/>
    </xf>
    <xf numFmtId="0" fontId="10" fillId="34" borderId="10" xfId="0" applyFont="1" applyFill="1" applyBorder="1" applyAlignment="1">
      <alignment/>
    </xf>
    <xf numFmtId="4" fontId="3" fillId="34" borderId="10" xfId="0" applyNumberFormat="1" applyFont="1" applyFill="1" applyBorder="1" applyAlignment="1">
      <alignment horizontal="right"/>
    </xf>
    <xf numFmtId="0" fontId="6" fillId="35" borderId="10" xfId="0" applyFont="1" applyFill="1" applyBorder="1" applyAlignment="1">
      <alignment/>
    </xf>
    <xf numFmtId="4" fontId="3" fillId="35" borderId="10" xfId="0" applyNumberFormat="1" applyFont="1" applyFill="1" applyBorder="1" applyAlignment="1">
      <alignment horizontal="right"/>
    </xf>
    <xf numFmtId="0" fontId="13" fillId="0" borderId="0" xfId="0" applyFont="1" applyAlignment="1">
      <alignment/>
    </xf>
    <xf numFmtId="0" fontId="14" fillId="0" borderId="0" xfId="0" applyFont="1" applyAlignment="1">
      <alignment horizontal="right"/>
    </xf>
    <xf numFmtId="0" fontId="15" fillId="0" borderId="0" xfId="0" applyFont="1" applyAlignment="1">
      <alignment/>
    </xf>
    <xf numFmtId="0" fontId="9" fillId="0" borderId="0" xfId="0" applyFont="1" applyAlignment="1">
      <alignment/>
    </xf>
    <xf numFmtId="4" fontId="2" fillId="0" borderId="0" xfId="0" applyNumberFormat="1" applyFont="1" applyBorder="1" applyAlignment="1">
      <alignment horizontal="right"/>
    </xf>
    <xf numFmtId="4" fontId="2" fillId="0" borderId="0" xfId="0" applyNumberFormat="1" applyFont="1" applyBorder="1" applyAlignment="1">
      <alignment/>
    </xf>
    <xf numFmtId="0" fontId="1" fillId="0" borderId="27" xfId="0" applyFont="1" applyBorder="1" applyAlignment="1">
      <alignment/>
    </xf>
    <xf numFmtId="0" fontId="0" fillId="0" borderId="28" xfId="0" applyBorder="1" applyAlignment="1">
      <alignment/>
    </xf>
    <xf numFmtId="4" fontId="1" fillId="0" borderId="29" xfId="0" applyNumberFormat="1" applyFont="1" applyBorder="1" applyAlignment="1">
      <alignment horizontal="right"/>
    </xf>
    <xf numFmtId="49" fontId="3" fillId="0" borderId="30" xfId="0" applyNumberFormat="1" applyFont="1" applyBorder="1" applyAlignment="1">
      <alignment/>
    </xf>
    <xf numFmtId="4" fontId="1" fillId="36" borderId="31" xfId="0" applyNumberFormat="1" applyFont="1" applyFill="1" applyBorder="1" applyAlignment="1">
      <alignment horizontal="right"/>
    </xf>
    <xf numFmtId="0" fontId="0" fillId="0" borderId="32" xfId="0" applyBorder="1" applyAlignment="1">
      <alignment/>
    </xf>
    <xf numFmtId="4" fontId="0" fillId="0" borderId="12" xfId="0" applyNumberFormat="1" applyBorder="1" applyAlignment="1">
      <alignment horizontal="right"/>
    </xf>
    <xf numFmtId="49" fontId="2" fillId="0" borderId="16" xfId="0" applyNumberFormat="1" applyFont="1" applyBorder="1" applyAlignment="1">
      <alignment/>
    </xf>
    <xf numFmtId="4" fontId="2" fillId="0" borderId="13" xfId="0" applyNumberFormat="1" applyFont="1" applyBorder="1" applyAlignment="1">
      <alignment/>
    </xf>
    <xf numFmtId="0" fontId="0" fillId="0" borderId="29" xfId="0" applyBorder="1" applyAlignment="1">
      <alignment/>
    </xf>
    <xf numFmtId="4" fontId="1" fillId="0" borderId="31" xfId="0" applyNumberFormat="1" applyFont="1" applyBorder="1" applyAlignment="1">
      <alignment horizontal="right"/>
    </xf>
    <xf numFmtId="49" fontId="2" fillId="0" borderId="30" xfId="0" applyNumberFormat="1" applyFont="1" applyBorder="1" applyAlignment="1">
      <alignment/>
    </xf>
    <xf numFmtId="49" fontId="8" fillId="0" borderId="13" xfId="0" applyNumberFormat="1" applyFont="1" applyBorder="1" applyAlignment="1">
      <alignment/>
    </xf>
    <xf numFmtId="0" fontId="0" fillId="0" borderId="33" xfId="0" applyBorder="1" applyAlignment="1">
      <alignment/>
    </xf>
    <xf numFmtId="49" fontId="2" fillId="0" borderId="34" xfId="0" applyNumberFormat="1" applyFont="1" applyBorder="1" applyAlignment="1">
      <alignment/>
    </xf>
    <xf numFmtId="4" fontId="1" fillId="0" borderId="31" xfId="0" applyNumberFormat="1" applyFont="1" applyFill="1" applyBorder="1" applyAlignment="1">
      <alignment horizontal="right"/>
    </xf>
    <xf numFmtId="49" fontId="2" fillId="0" borderId="35" xfId="0" applyNumberFormat="1" applyFont="1" applyBorder="1" applyAlignment="1">
      <alignment/>
    </xf>
    <xf numFmtId="4" fontId="0" fillId="0" borderId="12" xfId="0" applyNumberFormat="1" applyFill="1" applyBorder="1" applyAlignment="1">
      <alignment horizontal="right"/>
    </xf>
    <xf numFmtId="4" fontId="0" fillId="0" borderId="11" xfId="0" applyNumberFormat="1" applyFill="1" applyBorder="1" applyAlignment="1">
      <alignment horizontal="right"/>
    </xf>
    <xf numFmtId="0" fontId="0" fillId="0" borderId="36" xfId="0" applyBorder="1" applyAlignment="1">
      <alignment/>
    </xf>
    <xf numFmtId="4" fontId="0" fillId="0" borderId="36" xfId="0" applyNumberFormat="1" applyFill="1" applyBorder="1" applyAlignment="1">
      <alignment horizontal="right"/>
    </xf>
    <xf numFmtId="49" fontId="2" fillId="0" borderId="15" xfId="0" applyNumberFormat="1" applyFont="1" applyBorder="1" applyAlignment="1">
      <alignment/>
    </xf>
    <xf numFmtId="0" fontId="1" fillId="0" borderId="27" xfId="0" applyFont="1" applyBorder="1" applyAlignment="1">
      <alignment/>
    </xf>
    <xf numFmtId="0" fontId="0" fillId="0" borderId="37" xfId="0" applyBorder="1" applyAlignment="1">
      <alignment/>
    </xf>
    <xf numFmtId="0" fontId="0" fillId="0" borderId="21" xfId="0" applyBorder="1" applyAlignment="1">
      <alignment/>
    </xf>
    <xf numFmtId="4" fontId="0" fillId="0" borderId="21" xfId="0" applyNumberFormat="1" applyBorder="1" applyAlignment="1">
      <alignment horizontal="right"/>
    </xf>
    <xf numFmtId="49" fontId="66" fillId="0" borderId="13" xfId="0" applyNumberFormat="1" applyFont="1" applyBorder="1" applyAlignment="1">
      <alignment/>
    </xf>
    <xf numFmtId="0" fontId="2" fillId="0" borderId="10" xfId="0" applyFont="1" applyBorder="1" applyAlignment="1">
      <alignment/>
    </xf>
    <xf numFmtId="0" fontId="12" fillId="0" borderId="13" xfId="45" applyFont="1" applyFill="1" applyBorder="1">
      <alignment/>
      <protection/>
    </xf>
    <xf numFmtId="0" fontId="2" fillId="0" borderId="10" xfId="0" applyFont="1" applyFill="1" applyBorder="1" applyAlignment="1">
      <alignment/>
    </xf>
    <xf numFmtId="49" fontId="3" fillId="0" borderId="23" xfId="0" applyNumberFormat="1" applyFont="1" applyFill="1" applyBorder="1" applyAlignment="1">
      <alignment horizontal="center"/>
    </xf>
    <xf numFmtId="4" fontId="2" fillId="0" borderId="14" xfId="0" applyNumberFormat="1" applyFont="1" applyBorder="1" applyAlignment="1">
      <alignment/>
    </xf>
    <xf numFmtId="0" fontId="2" fillId="0" borderId="12" xfId="0" applyFont="1" applyBorder="1" applyAlignment="1">
      <alignment/>
    </xf>
    <xf numFmtId="49" fontId="2" fillId="0" borderId="24" xfId="0" applyNumberFormat="1" applyFont="1" applyBorder="1" applyAlignment="1">
      <alignment horizontal="center"/>
    </xf>
    <xf numFmtId="49" fontId="2" fillId="0" borderId="13" xfId="0" applyNumberFormat="1" applyFont="1" applyBorder="1" applyAlignment="1">
      <alignment/>
    </xf>
    <xf numFmtId="0" fontId="2" fillId="0" borderId="0" xfId="0" applyFont="1" applyAlignment="1">
      <alignment/>
    </xf>
    <xf numFmtId="0" fontId="1" fillId="36" borderId="10" xfId="0" applyFont="1" applyFill="1" applyBorder="1" applyAlignment="1">
      <alignment/>
    </xf>
    <xf numFmtId="4" fontId="1" fillId="36" borderId="10" xfId="0" applyNumberFormat="1" applyFont="1" applyFill="1" applyBorder="1" applyAlignment="1">
      <alignment horizontal="right"/>
    </xf>
    <xf numFmtId="0" fontId="0" fillId="33" borderId="10" xfId="0" applyFont="1" applyFill="1" applyBorder="1" applyAlignment="1">
      <alignment/>
    </xf>
    <xf numFmtId="0" fontId="12" fillId="0" borderId="38" xfId="45" applyFont="1" applyFill="1" applyBorder="1">
      <alignment/>
      <protection/>
    </xf>
    <xf numFmtId="49" fontId="0" fillId="0" borderId="0" xfId="0" applyNumberFormat="1" applyBorder="1" applyAlignment="1">
      <alignment horizontal="center"/>
    </xf>
    <xf numFmtId="49" fontId="2" fillId="33" borderId="38" xfId="0" applyNumberFormat="1" applyFont="1" applyFill="1" applyBorder="1" applyAlignment="1">
      <alignment/>
    </xf>
    <xf numFmtId="49" fontId="2" fillId="0" borderId="38" xfId="0" applyNumberFormat="1" applyFont="1" applyFill="1" applyBorder="1" applyAlignment="1">
      <alignment/>
    </xf>
    <xf numFmtId="49" fontId="2" fillId="0" borderId="38" xfId="0" applyNumberFormat="1" applyFont="1" applyBorder="1" applyAlignment="1">
      <alignment/>
    </xf>
    <xf numFmtId="49" fontId="2" fillId="37" borderId="0" xfId="0" applyNumberFormat="1" applyFont="1" applyFill="1" applyBorder="1" applyAlignment="1">
      <alignment/>
    </xf>
    <xf numFmtId="49" fontId="2" fillId="0" borderId="0" xfId="0" applyNumberFormat="1" applyFont="1" applyBorder="1" applyAlignment="1">
      <alignment/>
    </xf>
    <xf numFmtId="0" fontId="67" fillId="0" borderId="0" xfId="0" applyFont="1" applyAlignment="1">
      <alignment/>
    </xf>
    <xf numFmtId="0" fontId="0" fillId="7" borderId="39" xfId="0" applyFill="1" applyBorder="1" applyAlignment="1">
      <alignment horizontal="center" vertical="center"/>
    </xf>
    <xf numFmtId="0" fontId="68" fillId="19" borderId="34" xfId="0" applyFont="1" applyFill="1" applyBorder="1" applyAlignment="1">
      <alignment vertical="center"/>
    </xf>
    <xf numFmtId="0" fontId="0" fillId="0" borderId="34" xfId="0" applyBorder="1" applyAlignment="1">
      <alignment/>
    </xf>
    <xf numFmtId="14" fontId="0" fillId="0" borderId="0" xfId="0" applyNumberFormat="1" applyAlignment="1">
      <alignment horizontal="left"/>
    </xf>
    <xf numFmtId="4" fontId="1" fillId="36" borderId="40" xfId="0" applyNumberFormat="1" applyFont="1" applyFill="1" applyBorder="1" applyAlignment="1">
      <alignment horizontal="right"/>
    </xf>
    <xf numFmtId="0" fontId="3" fillId="38" borderId="10" xfId="0" applyFont="1" applyFill="1" applyBorder="1" applyAlignment="1">
      <alignment/>
    </xf>
    <xf numFmtId="4" fontId="0" fillId="38" borderId="10" xfId="0" applyNumberFormat="1" applyFill="1" applyBorder="1" applyAlignment="1">
      <alignment horizontal="right"/>
    </xf>
    <xf numFmtId="4" fontId="11" fillId="38" borderId="10" xfId="0" applyNumberFormat="1" applyFont="1" applyFill="1" applyBorder="1" applyAlignment="1">
      <alignment horizontal="right"/>
    </xf>
    <xf numFmtId="0" fontId="0" fillId="0" borderId="0" xfId="0" applyFill="1" applyBorder="1" applyAlignment="1">
      <alignment/>
    </xf>
    <xf numFmtId="0" fontId="3" fillId="5" borderId="10" xfId="0" applyFont="1" applyFill="1" applyBorder="1" applyAlignment="1">
      <alignment/>
    </xf>
    <xf numFmtId="4" fontId="0" fillId="5" borderId="10" xfId="0" applyNumberFormat="1" applyFill="1" applyBorder="1" applyAlignment="1">
      <alignment horizontal="right"/>
    </xf>
    <xf numFmtId="4" fontId="1" fillId="5" borderId="10" xfId="0" applyNumberFormat="1" applyFont="1" applyFill="1" applyBorder="1" applyAlignment="1">
      <alignment horizontal="right"/>
    </xf>
    <xf numFmtId="4" fontId="3" fillId="5" borderId="10" xfId="0" applyNumberFormat="1" applyFont="1" applyFill="1" applyBorder="1" applyAlignment="1">
      <alignment horizontal="right"/>
    </xf>
    <xf numFmtId="4" fontId="2" fillId="38" borderId="10" xfId="0" applyNumberFormat="1" applyFont="1" applyFill="1" applyBorder="1" applyAlignment="1">
      <alignment horizontal="right"/>
    </xf>
    <xf numFmtId="4" fontId="69" fillId="0" borderId="10" xfId="0" applyNumberFormat="1" applyFont="1" applyBorder="1" applyAlignment="1">
      <alignment horizontal="right"/>
    </xf>
    <xf numFmtId="49" fontId="2" fillId="0" borderId="16" xfId="0" applyNumberFormat="1" applyFont="1" applyBorder="1" applyAlignment="1">
      <alignment/>
    </xf>
    <xf numFmtId="49" fontId="3" fillId="0" borderId="14" xfId="0" applyNumberFormat="1" applyFont="1" applyFill="1" applyBorder="1" applyAlignment="1">
      <alignment vertical="center" wrapText="1"/>
    </xf>
    <xf numFmtId="4" fontId="0" fillId="36" borderId="10" xfId="0" applyNumberFormat="1" applyFill="1" applyBorder="1" applyAlignment="1">
      <alignment horizontal="right"/>
    </xf>
    <xf numFmtId="49" fontId="2" fillId="36" borderId="13" xfId="0" applyNumberFormat="1" applyFont="1" applyFill="1" applyBorder="1" applyAlignment="1">
      <alignment/>
    </xf>
    <xf numFmtId="4" fontId="3" fillId="33" borderId="10" xfId="0" applyNumberFormat="1" applyFont="1" applyFill="1" applyBorder="1" applyAlignment="1">
      <alignment horizontal="right"/>
    </xf>
    <xf numFmtId="4" fontId="0" fillId="33" borderId="10" xfId="0" applyNumberFormat="1" applyFont="1" applyFill="1" applyBorder="1" applyAlignment="1">
      <alignment horizontal="right"/>
    </xf>
    <xf numFmtId="4" fontId="11" fillId="38" borderId="11" xfId="0" applyNumberFormat="1" applyFont="1" applyFill="1" applyBorder="1" applyAlignment="1">
      <alignment horizontal="right"/>
    </xf>
    <xf numFmtId="0" fontId="1" fillId="0" borderId="32" xfId="0" applyFont="1" applyBorder="1" applyAlignment="1">
      <alignment/>
    </xf>
    <xf numFmtId="49" fontId="0" fillId="33" borderId="24" xfId="0" applyNumberFormat="1" applyFill="1" applyBorder="1" applyAlignment="1">
      <alignment horizontal="center"/>
    </xf>
    <xf numFmtId="0" fontId="67" fillId="0" borderId="0" xfId="0" applyFont="1" applyAlignment="1">
      <alignment vertical="center"/>
    </xf>
    <xf numFmtId="0" fontId="70" fillId="0" borderId="41" xfId="0" applyFont="1" applyBorder="1" applyAlignment="1">
      <alignment horizontal="center" vertical="center"/>
    </xf>
    <xf numFmtId="0" fontId="70" fillId="0" borderId="42" xfId="0" applyFont="1" applyBorder="1" applyAlignment="1">
      <alignment vertical="center"/>
    </xf>
    <xf numFmtId="0" fontId="70" fillId="0" borderId="43" xfId="0" applyFont="1" applyBorder="1" applyAlignment="1">
      <alignment horizontal="center" vertical="center"/>
    </xf>
    <xf numFmtId="0" fontId="70" fillId="0" borderId="44" xfId="0" applyFont="1" applyBorder="1" applyAlignment="1">
      <alignment horizontal="center" vertical="center" wrapText="1"/>
    </xf>
    <xf numFmtId="0" fontId="0" fillId="33" borderId="45" xfId="0" applyFill="1" applyBorder="1" applyAlignment="1">
      <alignment/>
    </xf>
    <xf numFmtId="0" fontId="0" fillId="33" borderId="46" xfId="0" applyFill="1" applyBorder="1" applyAlignment="1">
      <alignment/>
    </xf>
    <xf numFmtId="0" fontId="0" fillId="33" borderId="47" xfId="0" applyFill="1" applyBorder="1" applyAlignment="1">
      <alignment/>
    </xf>
    <xf numFmtId="0" fontId="0" fillId="33" borderId="23" xfId="0" applyFill="1" applyBorder="1" applyAlignment="1">
      <alignment/>
    </xf>
    <xf numFmtId="4" fontId="0" fillId="33" borderId="10" xfId="0" applyNumberFormat="1" applyFill="1" applyBorder="1" applyAlignment="1">
      <alignment/>
    </xf>
    <xf numFmtId="0" fontId="0" fillId="33" borderId="13" xfId="0" applyFill="1" applyBorder="1" applyAlignment="1">
      <alignment/>
    </xf>
    <xf numFmtId="0" fontId="0" fillId="33" borderId="26" xfId="0" applyFill="1" applyBorder="1" applyAlignment="1">
      <alignment/>
    </xf>
    <xf numFmtId="0" fontId="0" fillId="33" borderId="21" xfId="0" applyFill="1" applyBorder="1" applyAlignment="1">
      <alignment/>
    </xf>
    <xf numFmtId="4" fontId="0" fillId="33" borderId="21" xfId="0" applyNumberFormat="1" applyFill="1" applyBorder="1" applyAlignment="1">
      <alignment/>
    </xf>
    <xf numFmtId="0" fontId="0" fillId="33" borderId="15" xfId="0" applyFill="1" applyBorder="1" applyAlignment="1">
      <alignment/>
    </xf>
    <xf numFmtId="0" fontId="70" fillId="0" borderId="19" xfId="0" applyFont="1" applyBorder="1" applyAlignment="1">
      <alignment horizontal="center" vertical="center"/>
    </xf>
    <xf numFmtId="0" fontId="0" fillId="0" borderId="48" xfId="0" applyBorder="1" applyAlignment="1">
      <alignment/>
    </xf>
    <xf numFmtId="0" fontId="0" fillId="0" borderId="49" xfId="0" applyBorder="1" applyAlignment="1">
      <alignment/>
    </xf>
    <xf numFmtId="0" fontId="0" fillId="10" borderId="50" xfId="0" applyFill="1" applyBorder="1" applyAlignment="1">
      <alignment/>
    </xf>
    <xf numFmtId="4" fontId="1" fillId="10" borderId="51" xfId="0" applyNumberFormat="1" applyFont="1" applyFill="1" applyBorder="1" applyAlignment="1">
      <alignment horizontal="right"/>
    </xf>
    <xf numFmtId="0" fontId="0" fillId="10" borderId="52" xfId="0" applyFill="1" applyBorder="1" applyAlignment="1">
      <alignment/>
    </xf>
    <xf numFmtId="4" fontId="1" fillId="10" borderId="53" xfId="0" applyNumberFormat="1" applyFont="1" applyFill="1" applyBorder="1" applyAlignment="1">
      <alignment horizontal="right"/>
    </xf>
    <xf numFmtId="0" fontId="0" fillId="0" borderId="0" xfId="0" applyBorder="1" applyAlignment="1">
      <alignment/>
    </xf>
    <xf numFmtId="0" fontId="67" fillId="0" borderId="0" xfId="0" applyFont="1" applyAlignment="1">
      <alignment horizontal="center" vertical="center"/>
    </xf>
    <xf numFmtId="0" fontId="69" fillId="0" borderId="0" xfId="0" applyFont="1" applyBorder="1" applyAlignment="1">
      <alignment horizontal="center" wrapText="1"/>
    </xf>
    <xf numFmtId="0" fontId="0" fillId="0" borderId="21" xfId="0" applyBorder="1" applyAlignment="1">
      <alignment vertical="center"/>
    </xf>
    <xf numFmtId="4" fontId="69" fillId="0" borderId="21" xfId="0" applyNumberFormat="1" applyFont="1" applyBorder="1" applyAlignment="1">
      <alignment horizontal="right" vertical="center"/>
    </xf>
    <xf numFmtId="49" fontId="2" fillId="0" borderId="15" xfId="0" applyNumberFormat="1" applyFont="1" applyBorder="1" applyAlignment="1">
      <alignment wrapText="1"/>
    </xf>
    <xf numFmtId="49" fontId="17" fillId="0" borderId="13" xfId="0" applyNumberFormat="1" applyFont="1" applyFill="1" applyBorder="1" applyAlignment="1">
      <alignment/>
    </xf>
    <xf numFmtId="4" fontId="11" fillId="33" borderId="10" xfId="0" applyNumberFormat="1" applyFont="1" applyFill="1" applyBorder="1" applyAlignment="1">
      <alignment horizontal="right"/>
    </xf>
    <xf numFmtId="4" fontId="11" fillId="8" borderId="10" xfId="0" applyNumberFormat="1" applyFont="1" applyFill="1" applyBorder="1" applyAlignment="1">
      <alignment horizontal="right"/>
    </xf>
    <xf numFmtId="0" fontId="3" fillId="8" borderId="10" xfId="0" applyFont="1" applyFill="1" applyBorder="1" applyAlignment="1">
      <alignment/>
    </xf>
    <xf numFmtId="4" fontId="18" fillId="33" borderId="10" xfId="0" applyNumberFormat="1" applyFont="1" applyFill="1" applyBorder="1" applyAlignment="1">
      <alignment horizontal="right"/>
    </xf>
    <xf numFmtId="49" fontId="0" fillId="33" borderId="23" xfId="0" applyNumberFormat="1" applyFill="1" applyBorder="1" applyAlignment="1">
      <alignment horizontal="center"/>
    </xf>
    <xf numFmtId="49" fontId="0" fillId="33" borderId="26" xfId="0" applyNumberFormat="1" applyFill="1" applyBorder="1" applyAlignment="1">
      <alignment horizontal="center"/>
    </xf>
    <xf numFmtId="0" fontId="0" fillId="33" borderId="21" xfId="0" applyFont="1" applyFill="1" applyBorder="1" applyAlignment="1">
      <alignment/>
    </xf>
    <xf numFmtId="0" fontId="0" fillId="33" borderId="12" xfId="0" applyFont="1" applyFill="1" applyBorder="1" applyAlignment="1">
      <alignment/>
    </xf>
    <xf numFmtId="4" fontId="71" fillId="36" borderId="0" xfId="0" applyNumberFormat="1" applyFont="1" applyFill="1" applyBorder="1" applyAlignment="1">
      <alignment horizontal="right"/>
    </xf>
    <xf numFmtId="0" fontId="0" fillId="0" borderId="20" xfId="0" applyBorder="1" applyAlignment="1">
      <alignment horizontal="center" vertical="center"/>
    </xf>
    <xf numFmtId="3" fontId="0" fillId="39" borderId="54" xfId="0" applyNumberFormat="1" applyFill="1" applyBorder="1" applyAlignment="1">
      <alignment/>
    </xf>
    <xf numFmtId="3" fontId="0" fillId="39" borderId="55" xfId="0" applyNumberFormat="1" applyFill="1" applyBorder="1" applyAlignment="1">
      <alignment/>
    </xf>
    <xf numFmtId="0" fontId="0" fillId="0" borderId="27" xfId="0" applyBorder="1" applyAlignment="1">
      <alignment horizontal="center"/>
    </xf>
    <xf numFmtId="0" fontId="72" fillId="36" borderId="33" xfId="0" applyFont="1" applyFill="1" applyBorder="1" applyAlignment="1">
      <alignment/>
    </xf>
    <xf numFmtId="4" fontId="0" fillId="0" borderId="33" xfId="0" applyNumberFormat="1" applyFill="1" applyBorder="1" applyAlignment="1">
      <alignment/>
    </xf>
    <xf numFmtId="0" fontId="73" fillId="0" borderId="31" xfId="0" applyFont="1" applyBorder="1" applyAlignment="1">
      <alignment/>
    </xf>
    <xf numFmtId="0" fontId="0" fillId="0" borderId="30" xfId="0" applyBorder="1" applyAlignment="1">
      <alignment/>
    </xf>
    <xf numFmtId="4" fontId="0" fillId="33" borderId="46" xfId="0" applyNumberFormat="1" applyFill="1" applyBorder="1" applyAlignment="1">
      <alignment/>
    </xf>
    <xf numFmtId="4" fontId="0" fillId="33" borderId="12" xfId="0" applyNumberFormat="1" applyFont="1" applyFill="1" applyBorder="1" applyAlignment="1">
      <alignment horizontal="right"/>
    </xf>
    <xf numFmtId="4" fontId="0" fillId="33" borderId="21" xfId="0" applyNumberFormat="1" applyFont="1" applyFill="1" applyBorder="1" applyAlignment="1">
      <alignment horizontal="right"/>
    </xf>
    <xf numFmtId="49" fontId="0" fillId="33" borderId="52" xfId="0" applyNumberFormat="1" applyFill="1" applyBorder="1" applyAlignment="1">
      <alignment horizontal="center"/>
    </xf>
    <xf numFmtId="49" fontId="2" fillId="0" borderId="34" xfId="0" applyNumberFormat="1" applyFont="1" applyBorder="1" applyAlignment="1">
      <alignment/>
    </xf>
    <xf numFmtId="4" fontId="69" fillId="0" borderId="12" xfId="0" applyNumberFormat="1" applyFont="1" applyFill="1" applyBorder="1" applyAlignment="1">
      <alignment horizontal="right"/>
    </xf>
    <xf numFmtId="4" fontId="69" fillId="0" borderId="10" xfId="0" applyNumberFormat="1" applyFont="1" applyFill="1" applyBorder="1" applyAlignment="1">
      <alignment horizontal="right"/>
    </xf>
    <xf numFmtId="4" fontId="0" fillId="0" borderId="56" xfId="0" applyNumberFormat="1" applyBorder="1" applyAlignment="1">
      <alignment horizontal="right"/>
    </xf>
    <xf numFmtId="0" fontId="0" fillId="0" borderId="57" xfId="0" applyBorder="1" applyAlignment="1">
      <alignment/>
    </xf>
    <xf numFmtId="4" fontId="2" fillId="0" borderId="58" xfId="0" applyNumberFormat="1" applyFont="1" applyBorder="1" applyAlignment="1">
      <alignment/>
    </xf>
    <xf numFmtId="0" fontId="0" fillId="0" borderId="10" xfId="0" applyFont="1" applyFill="1" applyBorder="1" applyAlignment="1">
      <alignment/>
    </xf>
    <xf numFmtId="4" fontId="18" fillId="0"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70" fillId="0" borderId="59" xfId="0" applyFont="1" applyBorder="1" applyAlignment="1">
      <alignment horizontal="center" vertical="center"/>
    </xf>
    <xf numFmtId="0" fontId="70" fillId="0" borderId="60" xfId="0" applyFont="1" applyBorder="1" applyAlignment="1">
      <alignment vertical="center"/>
    </xf>
    <xf numFmtId="0" fontId="70" fillId="0" borderId="61" xfId="0" applyFont="1" applyBorder="1" applyAlignment="1">
      <alignment horizontal="center" vertical="center"/>
    </xf>
    <xf numFmtId="0" fontId="70" fillId="0" borderId="62" xfId="0" applyFont="1" applyBorder="1" applyAlignment="1">
      <alignment horizontal="center" vertical="center" wrapText="1"/>
    </xf>
    <xf numFmtId="0" fontId="0" fillId="0" borderId="63" xfId="0" applyBorder="1" applyAlignment="1">
      <alignment horizontal="center"/>
    </xf>
    <xf numFmtId="4" fontId="0" fillId="0" borderId="18" xfId="0" applyNumberFormat="1" applyBorder="1" applyAlignment="1">
      <alignment/>
    </xf>
    <xf numFmtId="0" fontId="0" fillId="0" borderId="35" xfId="0" applyBorder="1" applyAlignment="1">
      <alignment/>
    </xf>
    <xf numFmtId="0" fontId="0" fillId="0" borderId="63" xfId="0" applyBorder="1" applyAlignment="1">
      <alignment/>
    </xf>
    <xf numFmtId="0" fontId="70" fillId="0" borderId="39" xfId="0" applyFont="1" applyBorder="1" applyAlignment="1">
      <alignment horizontal="center" vertical="center"/>
    </xf>
    <xf numFmtId="0" fontId="0" fillId="0" borderId="24" xfId="0" applyFill="1" applyBorder="1" applyAlignment="1">
      <alignment horizontal="center"/>
    </xf>
    <xf numFmtId="0" fontId="74" fillId="0" borderId="12" xfId="0" applyFont="1" applyFill="1" applyBorder="1" applyAlignment="1">
      <alignment/>
    </xf>
    <xf numFmtId="165" fontId="68" fillId="0" borderId="12" xfId="0" applyNumberFormat="1" applyFont="1" applyFill="1" applyBorder="1" applyAlignment="1">
      <alignment/>
    </xf>
    <xf numFmtId="0" fontId="74" fillId="0" borderId="16" xfId="0" applyFont="1" applyFill="1" applyBorder="1" applyAlignment="1">
      <alignment wrapText="1"/>
    </xf>
    <xf numFmtId="0" fontId="12" fillId="40" borderId="24" xfId="45" applyFill="1" applyBorder="1" applyAlignment="1">
      <alignment horizontal="center"/>
      <protection/>
    </xf>
    <xf numFmtId="0" fontId="45" fillId="40" borderId="12" xfId="45" applyFont="1" applyFill="1" applyBorder="1">
      <alignment/>
      <protection/>
    </xf>
    <xf numFmtId="165" fontId="46" fillId="40" borderId="12" xfId="45" applyNumberFormat="1" applyFont="1" applyFill="1" applyBorder="1">
      <alignment/>
      <protection/>
    </xf>
    <xf numFmtId="0" fontId="45" fillId="40" borderId="16" xfId="45" applyFont="1" applyFill="1" applyBorder="1">
      <alignment/>
      <protection/>
    </xf>
    <xf numFmtId="0" fontId="12" fillId="0" borderId="0" xfId="45" applyFill="1">
      <alignment/>
      <protection/>
    </xf>
    <xf numFmtId="0" fontId="12" fillId="40" borderId="23" xfId="0" applyNumberFormat="1" applyFont="1" applyFill="1" applyBorder="1" applyAlignment="1">
      <alignment horizontal="center"/>
    </xf>
    <xf numFmtId="0" fontId="74" fillId="40" borderId="10" xfId="0" applyFont="1" applyFill="1" applyBorder="1" applyAlignment="1">
      <alignment/>
    </xf>
    <xf numFmtId="4" fontId="46" fillId="40" borderId="10" xfId="0" applyNumberFormat="1" applyFont="1" applyFill="1" applyBorder="1" applyAlignment="1">
      <alignment horizontal="right"/>
    </xf>
    <xf numFmtId="4" fontId="74" fillId="40" borderId="13" xfId="0" applyNumberFormat="1" applyFont="1" applyFill="1" applyBorder="1" applyAlignment="1">
      <alignment horizontal="right"/>
    </xf>
    <xf numFmtId="0" fontId="12" fillId="33" borderId="0" xfId="45" applyFill="1" applyBorder="1">
      <alignment/>
      <protection/>
    </xf>
    <xf numFmtId="0" fontId="12" fillId="40" borderId="23" xfId="45" applyFill="1" applyBorder="1" applyAlignment="1">
      <alignment horizontal="center"/>
      <protection/>
    </xf>
    <xf numFmtId="0" fontId="45" fillId="40" borderId="10" xfId="45" applyFont="1" applyFill="1" applyBorder="1">
      <alignment/>
      <protection/>
    </xf>
    <xf numFmtId="165" fontId="46" fillId="40" borderId="10" xfId="45" applyNumberFormat="1" applyFont="1" applyFill="1" applyBorder="1">
      <alignment/>
      <protection/>
    </xf>
    <xf numFmtId="0" fontId="45" fillId="40" borderId="13" xfId="45" applyFont="1" applyFill="1" applyBorder="1">
      <alignment/>
      <protection/>
    </xf>
    <xf numFmtId="0" fontId="0" fillId="40" borderId="23" xfId="0" applyNumberFormat="1" applyFill="1" applyBorder="1" applyAlignment="1">
      <alignment horizontal="center"/>
    </xf>
    <xf numFmtId="0" fontId="12" fillId="0" borderId="0" xfId="45" applyFont="1" applyFill="1">
      <alignment/>
      <protection/>
    </xf>
    <xf numFmtId="0" fontId="19" fillId="33" borderId="0" xfId="45" applyFont="1" applyFill="1" applyBorder="1">
      <alignment/>
      <protection/>
    </xf>
    <xf numFmtId="0" fontId="12" fillId="40" borderId="23" xfId="45" applyFont="1" applyFill="1" applyBorder="1" applyAlignment="1">
      <alignment horizontal="center"/>
      <protection/>
    </xf>
    <xf numFmtId="0" fontId="12" fillId="33" borderId="0" xfId="45" applyFill="1">
      <alignment/>
      <protection/>
    </xf>
    <xf numFmtId="0" fontId="0" fillId="40" borderId="26" xfId="0" applyNumberFormat="1" applyFill="1" applyBorder="1" applyAlignment="1">
      <alignment horizontal="center"/>
    </xf>
    <xf numFmtId="0" fontId="45" fillId="40" borderId="21" xfId="0" applyFont="1" applyFill="1" applyBorder="1" applyAlignment="1">
      <alignment/>
    </xf>
    <xf numFmtId="4" fontId="46" fillId="40" borderId="21" xfId="0" applyNumberFormat="1" applyFont="1" applyFill="1" applyBorder="1" applyAlignment="1">
      <alignment horizontal="right"/>
    </xf>
    <xf numFmtId="4" fontId="45" fillId="40" borderId="15" xfId="0" applyNumberFormat="1" applyFont="1" applyFill="1" applyBorder="1" applyAlignment="1">
      <alignment horizontal="right"/>
    </xf>
    <xf numFmtId="4" fontId="68" fillId="0" borderId="31" xfId="0" applyNumberFormat="1" applyFont="1" applyBorder="1" applyAlignment="1">
      <alignment/>
    </xf>
    <xf numFmtId="4" fontId="1" fillId="0" borderId="57" xfId="0" applyNumberFormat="1" applyFont="1" applyBorder="1" applyAlignment="1">
      <alignment/>
    </xf>
    <xf numFmtId="4" fontId="1" fillId="0" borderId="31" xfId="0" applyNumberFormat="1" applyFont="1" applyBorder="1" applyAlignment="1">
      <alignment/>
    </xf>
    <xf numFmtId="0" fontId="0" fillId="0" borderId="10" xfId="0" applyFill="1" applyBorder="1" applyAlignment="1">
      <alignment horizontal="center"/>
    </xf>
    <xf numFmtId="0" fontId="74" fillId="0" borderId="10" xfId="0" applyFont="1" applyFill="1" applyBorder="1" applyAlignment="1">
      <alignment/>
    </xf>
    <xf numFmtId="0" fontId="12" fillId="0" borderId="10" xfId="45" applyFill="1" applyBorder="1" applyAlignment="1">
      <alignment horizontal="center"/>
      <protection/>
    </xf>
    <xf numFmtId="0" fontId="45" fillId="0" borderId="10" xfId="45" applyFont="1" applyFill="1" applyBorder="1">
      <alignment/>
      <protection/>
    </xf>
    <xf numFmtId="0" fontId="12" fillId="0" borderId="10" xfId="0" applyNumberFormat="1" applyFont="1" applyFill="1" applyBorder="1" applyAlignment="1">
      <alignment horizontal="center"/>
    </xf>
    <xf numFmtId="0" fontId="0" fillId="0" borderId="10" xfId="0" applyNumberFormat="1" applyFill="1" applyBorder="1" applyAlignment="1">
      <alignment horizontal="center"/>
    </xf>
    <xf numFmtId="0" fontId="12" fillId="0" borderId="10" xfId="45" applyFont="1" applyFill="1" applyBorder="1" applyAlignment="1">
      <alignment horizontal="center"/>
      <protection/>
    </xf>
    <xf numFmtId="4" fontId="0" fillId="0" borderId="10" xfId="0" applyNumberFormat="1" applyFont="1" applyFill="1" applyBorder="1" applyAlignment="1">
      <alignment horizontal="right"/>
    </xf>
    <xf numFmtId="165" fontId="12" fillId="0" borderId="10" xfId="45" applyNumberFormat="1" applyFont="1" applyFill="1" applyBorder="1">
      <alignment/>
      <protection/>
    </xf>
    <xf numFmtId="4" fontId="12" fillId="0" borderId="10" xfId="0" applyNumberFormat="1" applyFont="1" applyFill="1" applyBorder="1" applyAlignment="1">
      <alignment horizontal="right"/>
    </xf>
    <xf numFmtId="0" fontId="0" fillId="0" borderId="48"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75" fillId="0" borderId="0" xfId="0" applyFont="1" applyAlignment="1">
      <alignment horizontal="center"/>
    </xf>
    <xf numFmtId="0" fontId="1" fillId="0" borderId="0" xfId="0" applyFont="1" applyAlignment="1">
      <alignment/>
    </xf>
    <xf numFmtId="0" fontId="1" fillId="0" borderId="0" xfId="0" applyFont="1" applyAlignment="1">
      <alignment vertical="top" wrapText="1"/>
    </xf>
    <xf numFmtId="0" fontId="0" fillId="0" borderId="0" xfId="0" applyAlignment="1">
      <alignment horizontal="center" vertical="center" wrapText="1"/>
    </xf>
    <xf numFmtId="3" fontId="0" fillId="0" borderId="0" xfId="0" applyNumberFormat="1" applyAlignment="1">
      <alignment/>
    </xf>
    <xf numFmtId="0" fontId="0" fillId="0" borderId="0" xfId="0" applyAlignment="1">
      <alignment vertical="center" wrapText="1"/>
    </xf>
    <xf numFmtId="0" fontId="74" fillId="0" borderId="38" xfId="0" applyFont="1" applyFill="1" applyBorder="1" applyAlignment="1">
      <alignment wrapText="1"/>
    </xf>
    <xf numFmtId="0" fontId="45" fillId="0" borderId="38" xfId="45" applyFont="1" applyFill="1" applyBorder="1">
      <alignment/>
      <protection/>
    </xf>
    <xf numFmtId="4" fontId="74" fillId="0" borderId="38" xfId="0" applyNumberFormat="1" applyFont="1" applyFill="1" applyBorder="1" applyAlignment="1">
      <alignment horizontal="right"/>
    </xf>
    <xf numFmtId="4" fontId="45" fillId="0" borderId="38" xfId="0" applyNumberFormat="1" applyFont="1" applyFill="1" applyBorder="1" applyAlignment="1">
      <alignment horizontal="left"/>
    </xf>
    <xf numFmtId="3" fontId="0" fillId="39" borderId="54" xfId="0" applyNumberFormat="1" applyFill="1" applyBorder="1" applyAlignment="1">
      <alignment vertical="center"/>
    </xf>
    <xf numFmtId="3" fontId="0" fillId="41" borderId="54" xfId="0" applyNumberFormat="1" applyFill="1" applyBorder="1" applyAlignment="1">
      <alignment/>
    </xf>
    <xf numFmtId="49" fontId="3" fillId="0" borderId="38" xfId="0" applyNumberFormat="1" applyFont="1" applyBorder="1" applyAlignment="1">
      <alignment/>
    </xf>
    <xf numFmtId="49" fontId="2" fillId="5" borderId="38" xfId="0" applyNumberFormat="1" applyFont="1" applyFill="1" applyBorder="1" applyAlignment="1">
      <alignment/>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wrapText="1"/>
    </xf>
    <xf numFmtId="0" fontId="1" fillId="0" borderId="35" xfId="0" applyFont="1" applyBorder="1" applyAlignment="1">
      <alignment horizontal="left" vertical="center"/>
    </xf>
    <xf numFmtId="0" fontId="1" fillId="36" borderId="0" xfId="0" applyFont="1" applyFill="1" applyBorder="1" applyAlignment="1">
      <alignment horizontal="center" vertical="center"/>
    </xf>
    <xf numFmtId="3" fontId="1"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0" fillId="0" borderId="35" xfId="0" applyFont="1" applyBorder="1" applyAlignment="1">
      <alignment horizontal="left" vertical="center"/>
    </xf>
    <xf numFmtId="0" fontId="0" fillId="0" borderId="37" xfId="0" applyBorder="1" applyAlignment="1">
      <alignment horizontal="center" vertical="center"/>
    </xf>
    <xf numFmtId="3" fontId="0" fillId="0" borderId="48" xfId="0" applyNumberFormat="1" applyBorder="1" applyAlignment="1">
      <alignment horizontal="center" vertical="center"/>
    </xf>
    <xf numFmtId="0" fontId="74" fillId="0" borderId="49" xfId="0" applyFont="1" applyBorder="1" applyAlignment="1">
      <alignment horizontal="left" vertical="center"/>
    </xf>
    <xf numFmtId="3" fontId="0" fillId="0" borderId="48" xfId="0" applyNumberFormat="1" applyBorder="1" applyAlignment="1">
      <alignment horizontal="center"/>
    </xf>
    <xf numFmtId="0" fontId="45" fillId="36" borderId="10" xfId="45" applyFont="1" applyFill="1" applyBorder="1">
      <alignment/>
      <protection/>
    </xf>
    <xf numFmtId="0" fontId="45" fillId="42" borderId="10" xfId="45" applyFont="1" applyFill="1" applyBorder="1">
      <alignment/>
      <protection/>
    </xf>
    <xf numFmtId="0" fontId="74" fillId="43" borderId="10" xfId="0" applyFont="1" applyFill="1" applyBorder="1" applyAlignment="1">
      <alignment/>
    </xf>
    <xf numFmtId="0" fontId="74" fillId="44" borderId="10" xfId="0" applyFont="1" applyFill="1" applyBorder="1" applyAlignment="1">
      <alignment/>
    </xf>
    <xf numFmtId="3" fontId="0" fillId="0" borderId="20" xfId="0" applyNumberFormat="1" applyBorder="1" applyAlignment="1">
      <alignment/>
    </xf>
    <xf numFmtId="3" fontId="0" fillId="0" borderId="64" xfId="0" applyNumberFormat="1" applyBorder="1" applyAlignment="1">
      <alignment/>
    </xf>
    <xf numFmtId="3" fontId="0" fillId="41" borderId="64" xfId="0" applyNumberFormat="1" applyFill="1" applyBorder="1" applyAlignment="1">
      <alignment/>
    </xf>
    <xf numFmtId="3" fontId="0" fillId="39" borderId="64" xfId="0" applyNumberFormat="1" applyFill="1" applyBorder="1" applyAlignment="1">
      <alignment/>
    </xf>
    <xf numFmtId="0" fontId="76" fillId="0" borderId="10" xfId="0" applyFont="1" applyFill="1" applyBorder="1" applyAlignment="1">
      <alignment/>
    </xf>
    <xf numFmtId="0" fontId="3" fillId="37" borderId="0" xfId="0" applyFont="1" applyFill="1" applyBorder="1" applyAlignment="1">
      <alignment vertical="center"/>
    </xf>
    <xf numFmtId="4" fontId="3" fillId="37" borderId="0" xfId="0" applyNumberFormat="1" applyFont="1" applyFill="1" applyBorder="1" applyAlignment="1">
      <alignment horizontal="right" vertical="center"/>
    </xf>
    <xf numFmtId="3" fontId="1" fillId="37" borderId="0" xfId="0" applyNumberFormat="1" applyFont="1" applyFill="1" applyAlignment="1">
      <alignment vertical="center"/>
    </xf>
    <xf numFmtId="0" fontId="0" fillId="11" borderId="0" xfId="0" applyFill="1" applyAlignment="1">
      <alignment/>
    </xf>
    <xf numFmtId="0" fontId="45" fillId="11" borderId="10" xfId="0" applyFont="1" applyFill="1" applyBorder="1" applyAlignment="1">
      <alignment/>
    </xf>
    <xf numFmtId="0" fontId="45" fillId="11" borderId="10" xfId="45" applyFont="1" applyFill="1" applyBorder="1">
      <alignment/>
      <protection/>
    </xf>
    <xf numFmtId="0" fontId="2" fillId="44" borderId="0" xfId="0" applyFont="1" applyFill="1" applyBorder="1" applyAlignment="1">
      <alignment/>
    </xf>
    <xf numFmtId="3" fontId="9" fillId="44" borderId="19" xfId="0" applyNumberFormat="1" applyFont="1" applyFill="1" applyBorder="1" applyAlignment="1">
      <alignment/>
    </xf>
    <xf numFmtId="3" fontId="6" fillId="44" borderId="0" xfId="0" applyNumberFormat="1" applyFont="1" applyFill="1" applyBorder="1" applyAlignment="1">
      <alignment horizontal="right"/>
    </xf>
    <xf numFmtId="0" fontId="0" fillId="0" borderId="0" xfId="0" applyFont="1" applyFill="1" applyBorder="1" applyAlignment="1">
      <alignment/>
    </xf>
    <xf numFmtId="0" fontId="1" fillId="0" borderId="27" xfId="0" applyFont="1" applyBorder="1" applyAlignment="1">
      <alignment horizontal="left"/>
    </xf>
    <xf numFmtId="0" fontId="1" fillId="0" borderId="33" xfId="0" applyFont="1" applyBorder="1" applyAlignment="1">
      <alignment horizontal="left"/>
    </xf>
    <xf numFmtId="0" fontId="1" fillId="0" borderId="27" xfId="0" applyFont="1" applyBorder="1" applyAlignment="1">
      <alignment horizontal="left"/>
    </xf>
    <xf numFmtId="0" fontId="1" fillId="0" borderId="29" xfId="0" applyFont="1" applyBorder="1" applyAlignment="1">
      <alignment horizontal="left"/>
    </xf>
    <xf numFmtId="49" fontId="2" fillId="0" borderId="14"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63" xfId="0" applyBorder="1" applyAlignment="1">
      <alignment horizontal="center" wrapText="1"/>
    </xf>
    <xf numFmtId="0" fontId="0" fillId="0" borderId="19" xfId="0" applyBorder="1" applyAlignment="1">
      <alignment horizontal="center" wrapText="1"/>
    </xf>
    <xf numFmtId="0" fontId="16" fillId="0" borderId="32" xfId="0" applyFont="1" applyBorder="1" applyAlignment="1">
      <alignment horizontal="center" wrapText="1"/>
    </xf>
    <xf numFmtId="0" fontId="69" fillId="0" borderId="32" xfId="0" applyFont="1" applyBorder="1" applyAlignment="1">
      <alignment horizontal="center" wrapText="1"/>
    </xf>
    <xf numFmtId="0" fontId="67" fillId="0" borderId="0" xfId="0" applyFont="1" applyAlignment="1">
      <alignment horizontal="center" vertical="center"/>
    </xf>
    <xf numFmtId="0" fontId="68" fillId="19" borderId="33" xfId="0" applyFont="1" applyFill="1" applyBorder="1" applyAlignment="1">
      <alignment horizontal="center" vertical="center"/>
    </xf>
    <xf numFmtId="0" fontId="1" fillId="0" borderId="65" xfId="0" applyFont="1"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1" fillId="0" borderId="48" xfId="0" applyFont="1" applyBorder="1" applyAlignment="1">
      <alignment horizontal="center" vertical="center"/>
    </xf>
    <xf numFmtId="0" fontId="1" fillId="0" borderId="4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4" xfId="0" applyFont="1" applyBorder="1" applyAlignment="1">
      <alignment horizontal="left" vertical="center"/>
    </xf>
    <xf numFmtId="0" fontId="1" fillId="0" borderId="35" xfId="0" applyFont="1" applyBorder="1" applyAlignment="1">
      <alignment horizontal="left" vertical="center"/>
    </xf>
    <xf numFmtId="0" fontId="1" fillId="0" borderId="49" xfId="0" applyFont="1" applyBorder="1" applyAlignment="1">
      <alignment horizontal="left" vertical="center"/>
    </xf>
    <xf numFmtId="3" fontId="0" fillId="41" borderId="64" xfId="0" applyNumberFormat="1" applyFont="1" applyFill="1"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4" xfId="45"/>
    <cellStyle name="Normální 4 2"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176"/>
  <sheetViews>
    <sheetView tabSelected="1" zoomScaleSheetLayoutView="100" zoomScalePageLayoutView="0" workbookViewId="0" topLeftCell="A133">
      <selection activeCell="H120" sqref="H120"/>
    </sheetView>
  </sheetViews>
  <sheetFormatPr defaultColWidth="9.00390625" defaultRowHeight="12.75"/>
  <cols>
    <col min="1" max="1" width="10.875" style="35" customWidth="1"/>
    <col min="2" max="2" width="50.875" style="0" customWidth="1"/>
    <col min="3" max="3" width="15.75390625" style="0" customWidth="1"/>
    <col min="4" max="4" width="79.125" style="0" customWidth="1"/>
    <col min="5" max="5" width="22.375" style="0" customWidth="1"/>
    <col min="6" max="6" width="18.00390625" style="0" customWidth="1"/>
  </cols>
  <sheetData>
    <row r="1" spans="1:4" ht="15.75" customHeight="1">
      <c r="A1" s="57" t="s">
        <v>245</v>
      </c>
      <c r="B1" s="57"/>
      <c r="C1" s="57"/>
      <c r="D1" s="58"/>
    </row>
    <row r="2" spans="1:4" ht="15" customHeight="1" thickBot="1">
      <c r="A2" s="59"/>
      <c r="B2" s="60"/>
      <c r="C2" s="61"/>
      <c r="D2" s="62"/>
    </row>
    <row r="3" spans="1:4" ht="15" customHeight="1" thickBot="1">
      <c r="A3" s="63" t="s">
        <v>12</v>
      </c>
      <c r="B3" s="64"/>
      <c r="C3" s="65" t="s">
        <v>13</v>
      </c>
      <c r="D3" s="66" t="s">
        <v>14</v>
      </c>
    </row>
    <row r="4" spans="1:4" ht="15" customHeight="1" thickBot="1">
      <c r="A4" s="291" t="s">
        <v>80</v>
      </c>
      <c r="B4" s="292"/>
      <c r="C4" s="67">
        <f>SUM(C5:C18)</f>
        <v>103602276</v>
      </c>
      <c r="D4" s="184" t="s">
        <v>85</v>
      </c>
    </row>
    <row r="5" spans="1:4" ht="15" customHeight="1">
      <c r="A5" s="68"/>
      <c r="B5" s="95" t="s">
        <v>81</v>
      </c>
      <c r="C5" s="69"/>
      <c r="D5" s="70" t="s">
        <v>71</v>
      </c>
    </row>
    <row r="6" spans="1:4" ht="15" customHeight="1">
      <c r="A6" s="68"/>
      <c r="B6" s="1" t="s">
        <v>36</v>
      </c>
      <c r="C6" s="16">
        <v>14487395</v>
      </c>
      <c r="D6" s="71"/>
    </row>
    <row r="7" spans="1:4" ht="15" customHeight="1">
      <c r="A7" s="68"/>
      <c r="B7" s="1" t="s">
        <v>37</v>
      </c>
      <c r="C7" s="10">
        <v>16109176</v>
      </c>
      <c r="D7" s="71"/>
    </row>
    <row r="8" spans="1:4" ht="15" customHeight="1">
      <c r="A8" s="68"/>
      <c r="B8" s="2" t="s">
        <v>38</v>
      </c>
      <c r="C8" s="11">
        <v>6083877</v>
      </c>
      <c r="D8" s="94"/>
    </row>
    <row r="9" spans="1:4" ht="15" customHeight="1">
      <c r="A9" s="68"/>
      <c r="B9" s="2" t="s">
        <v>39</v>
      </c>
      <c r="C9" s="11">
        <v>42018982</v>
      </c>
      <c r="D9" s="94"/>
    </row>
    <row r="10" spans="1:4" ht="15" customHeight="1">
      <c r="A10" s="68"/>
      <c r="B10" s="2" t="s">
        <v>74</v>
      </c>
      <c r="C10" s="11">
        <v>533434</v>
      </c>
      <c r="D10" s="94"/>
    </row>
    <row r="11" spans="1:4" ht="15" customHeight="1">
      <c r="A11" s="68"/>
      <c r="B11" s="2" t="s">
        <v>75</v>
      </c>
      <c r="C11" s="11">
        <v>73573</v>
      </c>
      <c r="D11" s="94"/>
    </row>
    <row r="12" spans="1:4" ht="15" customHeight="1">
      <c r="A12" s="68"/>
      <c r="B12" s="2" t="s">
        <v>40</v>
      </c>
      <c r="C12" s="11">
        <v>5965319</v>
      </c>
      <c r="D12" s="94"/>
    </row>
    <row r="13" spans="1:4" ht="15" customHeight="1">
      <c r="A13" s="68"/>
      <c r="B13" s="1" t="s">
        <v>41</v>
      </c>
      <c r="C13" s="10">
        <v>1854082</v>
      </c>
      <c r="D13" s="71"/>
    </row>
    <row r="14" spans="1:4" ht="15" customHeight="1" thickBot="1">
      <c r="A14" s="68"/>
      <c r="B14" s="188" t="s">
        <v>84</v>
      </c>
      <c r="C14" s="187">
        <v>1854438</v>
      </c>
      <c r="D14" s="189"/>
    </row>
    <row r="15" spans="1:5" ht="15" customHeight="1">
      <c r="A15" s="68"/>
      <c r="B15" s="152" t="s">
        <v>72</v>
      </c>
      <c r="C15" s="153">
        <v>6000000</v>
      </c>
      <c r="D15" s="79" t="s">
        <v>73</v>
      </c>
      <c r="E15" s="158"/>
    </row>
    <row r="16" spans="1:4" ht="15" customHeight="1">
      <c r="A16" s="68"/>
      <c r="B16" s="2" t="s">
        <v>233</v>
      </c>
      <c r="C16" s="11">
        <v>82000000</v>
      </c>
      <c r="D16" s="94"/>
    </row>
    <row r="17" spans="1:5" ht="15" customHeight="1">
      <c r="A17" s="68"/>
      <c r="B17" s="2"/>
      <c r="C17" s="11"/>
      <c r="D17" s="94"/>
      <c r="E17" s="3"/>
    </row>
    <row r="18" spans="1:5" ht="27.75" customHeight="1" thickBot="1">
      <c r="A18" s="86"/>
      <c r="B18" s="159" t="s">
        <v>82</v>
      </c>
      <c r="C18" s="160">
        <v>-73378000</v>
      </c>
      <c r="D18" s="161" t="s">
        <v>83</v>
      </c>
      <c r="E18" s="12"/>
    </row>
    <row r="19" spans="1:4" ht="15" customHeight="1" thickBot="1">
      <c r="A19" s="63" t="s">
        <v>15</v>
      </c>
      <c r="B19" s="72"/>
      <c r="C19" s="73">
        <f>SUM(C20:C26)</f>
        <v>0</v>
      </c>
      <c r="D19" s="74"/>
    </row>
    <row r="20" spans="1:4" ht="15" customHeight="1">
      <c r="A20" s="68"/>
      <c r="B20" s="4" t="s">
        <v>16</v>
      </c>
      <c r="C20" s="69">
        <v>0</v>
      </c>
      <c r="D20" s="70"/>
    </row>
    <row r="21" spans="1:4" ht="15" customHeight="1">
      <c r="A21" s="68"/>
      <c r="B21" s="1" t="s">
        <v>17</v>
      </c>
      <c r="C21" s="10">
        <v>0</v>
      </c>
      <c r="D21" s="6"/>
    </row>
    <row r="22" spans="1:4" ht="15" customHeight="1">
      <c r="A22" s="68"/>
      <c r="B22" s="1" t="s">
        <v>18</v>
      </c>
      <c r="C22" s="10">
        <v>0</v>
      </c>
      <c r="D22" s="75"/>
    </row>
    <row r="23" spans="1:4" ht="15" customHeight="1">
      <c r="A23" s="68"/>
      <c r="B23" s="1" t="s">
        <v>19</v>
      </c>
      <c r="C23" s="10">
        <v>0</v>
      </c>
      <c r="D23" s="6"/>
    </row>
    <row r="24" spans="1:4" ht="15" customHeight="1">
      <c r="A24" s="68"/>
      <c r="B24" s="1" t="s">
        <v>20</v>
      </c>
      <c r="C24" s="10">
        <v>0</v>
      </c>
      <c r="D24" s="89"/>
    </row>
    <row r="25" spans="1:4" ht="15" customHeight="1">
      <c r="A25" s="68"/>
      <c r="B25" s="1" t="s">
        <v>21</v>
      </c>
      <c r="C25" s="22">
        <v>0</v>
      </c>
      <c r="D25" s="6"/>
    </row>
    <row r="26" spans="1:4" ht="15" customHeight="1" thickBot="1">
      <c r="A26" s="68"/>
      <c r="B26" s="1" t="s">
        <v>22</v>
      </c>
      <c r="C26" s="10">
        <v>0</v>
      </c>
      <c r="D26" s="6"/>
    </row>
    <row r="27" spans="1:4" ht="15" customHeight="1" thickBot="1">
      <c r="A27" s="63" t="s">
        <v>23</v>
      </c>
      <c r="B27" s="76"/>
      <c r="C27" s="73">
        <f>SUM(C28:C35)</f>
        <v>11200</v>
      </c>
      <c r="D27" s="77"/>
    </row>
    <row r="28" spans="1:4" ht="15" customHeight="1">
      <c r="A28" s="68"/>
      <c r="B28" s="4" t="s">
        <v>60</v>
      </c>
      <c r="C28" s="185"/>
      <c r="D28" s="125"/>
    </row>
    <row r="29" spans="1:4" ht="15" customHeight="1">
      <c r="A29" s="68"/>
      <c r="B29" s="1" t="s">
        <v>76</v>
      </c>
      <c r="C29" s="186"/>
      <c r="D29" s="6"/>
    </row>
    <row r="30" spans="1:4" ht="15" customHeight="1">
      <c r="A30" s="68"/>
      <c r="B30" s="1" t="s">
        <v>61</v>
      </c>
      <c r="C30" s="124"/>
      <c r="D30" s="6"/>
    </row>
    <row r="31" spans="1:4" ht="15" customHeight="1">
      <c r="A31" s="68"/>
      <c r="B31" s="1" t="s">
        <v>24</v>
      </c>
      <c r="C31" s="10"/>
      <c r="D31" s="6"/>
    </row>
    <row r="32" spans="1:4" ht="15" customHeight="1">
      <c r="A32" s="68"/>
      <c r="B32" s="1" t="s">
        <v>34</v>
      </c>
      <c r="C32" s="10"/>
      <c r="D32" s="6"/>
    </row>
    <row r="33" spans="1:4" ht="15" customHeight="1">
      <c r="A33" s="68"/>
      <c r="B33" s="1" t="s">
        <v>25</v>
      </c>
      <c r="C33" s="10"/>
      <c r="D33" s="6"/>
    </row>
    <row r="34" spans="1:4" ht="15" customHeight="1">
      <c r="A34" s="68"/>
      <c r="B34" s="1" t="s">
        <v>87</v>
      </c>
      <c r="C34" s="124">
        <v>11200</v>
      </c>
      <c r="D34" s="6" t="s">
        <v>198</v>
      </c>
    </row>
    <row r="35" spans="1:4" ht="15" customHeight="1" thickBot="1">
      <c r="A35" s="68"/>
      <c r="B35" s="2"/>
      <c r="C35" s="11"/>
      <c r="D35" s="7"/>
    </row>
    <row r="36" spans="1:4" ht="15" customHeight="1" thickBot="1">
      <c r="A36" s="63" t="s">
        <v>26</v>
      </c>
      <c r="B36" s="72"/>
      <c r="C36" s="78">
        <f>SUM(C4+C19-C27)</f>
        <v>103591076</v>
      </c>
      <c r="D36" s="74"/>
    </row>
    <row r="37" spans="1:4" ht="15" customHeight="1" thickBot="1">
      <c r="A37" s="68"/>
      <c r="B37" s="3"/>
      <c r="C37" s="12"/>
      <c r="D37" s="79"/>
    </row>
    <row r="38" spans="1:4" ht="15" customHeight="1" thickBot="1">
      <c r="A38" s="63" t="s">
        <v>67</v>
      </c>
      <c r="B38" s="76"/>
      <c r="C38" s="73">
        <f>SUM(C39:C44)</f>
        <v>40230298.08</v>
      </c>
      <c r="D38" s="77"/>
    </row>
    <row r="39" spans="1:5" ht="15" customHeight="1">
      <c r="A39" s="132"/>
      <c r="B39" s="152" t="s">
        <v>65</v>
      </c>
      <c r="C39" s="153">
        <v>399198.16</v>
      </c>
      <c r="D39" s="79" t="s">
        <v>86</v>
      </c>
      <c r="E39" s="300"/>
    </row>
    <row r="40" spans="1:5" ht="15" customHeight="1" thickBot="1">
      <c r="A40" s="132"/>
      <c r="B40" s="154" t="s">
        <v>66</v>
      </c>
      <c r="C40" s="155">
        <v>22954988.56</v>
      </c>
      <c r="D40" s="79" t="s">
        <v>232</v>
      </c>
      <c r="E40" s="301"/>
    </row>
    <row r="41" spans="1:4" ht="15" customHeight="1">
      <c r="A41" s="68"/>
      <c r="B41" s="4" t="s">
        <v>27</v>
      </c>
      <c r="C41" s="80">
        <v>398297.32</v>
      </c>
      <c r="D41" s="70"/>
    </row>
    <row r="42" spans="1:4" ht="15" customHeight="1">
      <c r="A42" s="68"/>
      <c r="B42" s="1" t="s">
        <v>28</v>
      </c>
      <c r="C42" s="22">
        <v>29446.84</v>
      </c>
      <c r="D42" s="6"/>
    </row>
    <row r="43" spans="1:4" ht="15" customHeight="1">
      <c r="A43" s="68"/>
      <c r="B43" s="2" t="s">
        <v>91</v>
      </c>
      <c r="C43" s="81">
        <v>6749622.05</v>
      </c>
      <c r="D43" s="7"/>
    </row>
    <row r="44" spans="1:4" ht="15" customHeight="1">
      <c r="A44" s="68"/>
      <c r="B44" s="2" t="s">
        <v>92</v>
      </c>
      <c r="C44" s="81">
        <v>9698745.15</v>
      </c>
      <c r="D44" s="7"/>
    </row>
    <row r="45" spans="1:4" ht="15" customHeight="1" thickBot="1">
      <c r="A45" s="68"/>
      <c r="B45" s="82" t="s">
        <v>93</v>
      </c>
      <c r="C45" s="83">
        <v>360001.95</v>
      </c>
      <c r="D45" s="84"/>
    </row>
    <row r="46" spans="1:4" ht="15" customHeight="1" thickBot="1">
      <c r="A46" s="63" t="s">
        <v>29</v>
      </c>
      <c r="B46" s="76"/>
      <c r="C46" s="78">
        <f>SUM(C47:C48)</f>
        <v>44018589</v>
      </c>
      <c r="D46" s="77"/>
    </row>
    <row r="47" spans="1:4" ht="15" customHeight="1">
      <c r="A47" s="68"/>
      <c r="B47" s="1" t="s">
        <v>54</v>
      </c>
      <c r="C47" s="22">
        <v>5555125</v>
      </c>
      <c r="D47" s="6" t="s">
        <v>88</v>
      </c>
    </row>
    <row r="48" spans="1:4" ht="15" customHeight="1">
      <c r="A48" s="68"/>
      <c r="B48" s="1" t="s">
        <v>53</v>
      </c>
      <c r="C48" s="10">
        <v>38463464</v>
      </c>
      <c r="D48" s="6" t="s">
        <v>88</v>
      </c>
    </row>
    <row r="49" spans="1:4" ht="15" customHeight="1" thickBot="1">
      <c r="A49" s="68"/>
      <c r="B49" s="2"/>
      <c r="C49" s="11"/>
      <c r="D49" s="7"/>
    </row>
    <row r="50" spans="1:4" ht="15" customHeight="1" thickBot="1">
      <c r="A50" s="85" t="s">
        <v>30</v>
      </c>
      <c r="B50" s="76"/>
      <c r="C50" s="73">
        <f>SUM(C51:C52)</f>
        <v>0</v>
      </c>
      <c r="D50" s="77"/>
    </row>
    <row r="51" spans="1:4" ht="15" customHeight="1">
      <c r="A51" s="68"/>
      <c r="B51" s="4" t="s">
        <v>31</v>
      </c>
      <c r="C51" s="69">
        <v>0</v>
      </c>
      <c r="D51" s="70"/>
    </row>
    <row r="52" spans="1:4" ht="13.5" customHeight="1" thickBot="1">
      <c r="A52" s="86"/>
      <c r="B52" s="87" t="s">
        <v>32</v>
      </c>
      <c r="C52" s="88">
        <v>0</v>
      </c>
      <c r="D52" s="84"/>
    </row>
    <row r="53" spans="1:4" ht="13.5" customHeight="1" thickBot="1">
      <c r="A53" s="156"/>
      <c r="B53" s="3"/>
      <c r="C53" s="12"/>
      <c r="D53" s="79"/>
    </row>
    <row r="54" ht="13.5" thickBot="1">
      <c r="D54" s="32" t="s">
        <v>0</v>
      </c>
    </row>
    <row r="55" spans="1:4" ht="13.5" thickBot="1">
      <c r="A55" s="293" t="s">
        <v>33</v>
      </c>
      <c r="B55" s="294"/>
      <c r="C55" s="114">
        <f>C36</f>
        <v>103591076</v>
      </c>
      <c r="D55" s="31"/>
    </row>
    <row r="56" spans="1:4" ht="22.5" customHeight="1">
      <c r="A56" s="36" t="s">
        <v>10</v>
      </c>
      <c r="B56" s="30" t="s">
        <v>89</v>
      </c>
      <c r="C56" s="13"/>
      <c r="D56" s="17"/>
    </row>
    <row r="57" spans="1:4" ht="16.5" customHeight="1">
      <c r="A57" s="37" t="s">
        <v>42</v>
      </c>
      <c r="B57" s="115" t="s">
        <v>6</v>
      </c>
      <c r="C57" s="116"/>
      <c r="D57" s="6"/>
    </row>
    <row r="58" spans="1:4" ht="16.5" customHeight="1">
      <c r="A58" s="38"/>
      <c r="B58" s="52"/>
      <c r="C58" s="10"/>
      <c r="D58" s="6"/>
    </row>
    <row r="59" spans="1:4" ht="12.75">
      <c r="A59" s="38"/>
      <c r="B59" s="26" t="s">
        <v>9</v>
      </c>
      <c r="C59" s="117">
        <f>SUM(C58:C58)</f>
        <v>0</v>
      </c>
      <c r="D59" s="6"/>
    </row>
    <row r="60" spans="1:4" ht="12.75">
      <c r="A60" s="38"/>
      <c r="B60" s="1"/>
      <c r="C60" s="10"/>
      <c r="D60" s="23"/>
    </row>
    <row r="61" spans="1:4" ht="12.75">
      <c r="A61" s="37" t="s">
        <v>42</v>
      </c>
      <c r="B61" s="115" t="s">
        <v>7</v>
      </c>
      <c r="C61" s="116"/>
      <c r="D61" s="23"/>
    </row>
    <row r="62" spans="1:4" ht="12.75">
      <c r="A62" s="37" t="s">
        <v>94</v>
      </c>
      <c r="B62" s="52" t="s">
        <v>95</v>
      </c>
      <c r="C62" s="10">
        <v>119417</v>
      </c>
      <c r="D62" s="23"/>
    </row>
    <row r="63" spans="1:4" ht="12.75">
      <c r="A63" s="37" t="s">
        <v>96</v>
      </c>
      <c r="B63" s="52" t="s">
        <v>97</v>
      </c>
      <c r="C63" s="10">
        <v>141527</v>
      </c>
      <c r="D63" s="23"/>
    </row>
    <row r="64" spans="1:4" ht="12.75">
      <c r="A64" s="37" t="s">
        <v>96</v>
      </c>
      <c r="B64" s="52" t="s">
        <v>98</v>
      </c>
      <c r="C64" s="10">
        <v>233288</v>
      </c>
      <c r="D64" s="23"/>
    </row>
    <row r="65" spans="1:4" ht="12.75">
      <c r="A65" s="37" t="s">
        <v>99</v>
      </c>
      <c r="B65" s="52" t="s">
        <v>100</v>
      </c>
      <c r="C65" s="10">
        <v>312985</v>
      </c>
      <c r="D65" s="23"/>
    </row>
    <row r="66" spans="1:4" ht="12.75">
      <c r="A66" s="37" t="s">
        <v>99</v>
      </c>
      <c r="B66" s="52" t="s">
        <v>101</v>
      </c>
      <c r="C66" s="10">
        <v>67094</v>
      </c>
      <c r="D66" s="162"/>
    </row>
    <row r="67" spans="1:4" ht="12.75">
      <c r="A67" s="37" t="s">
        <v>102</v>
      </c>
      <c r="B67" s="1" t="s">
        <v>103</v>
      </c>
      <c r="C67" s="10">
        <v>411000</v>
      </c>
      <c r="D67" s="23"/>
    </row>
    <row r="68" spans="1:4" ht="12.75">
      <c r="A68" s="38"/>
      <c r="B68" s="90" t="s">
        <v>9</v>
      </c>
      <c r="C68" s="117">
        <f>SUM(C62:C67)</f>
        <v>1285311</v>
      </c>
      <c r="D68" s="6"/>
    </row>
    <row r="69" spans="1:4" ht="12.75">
      <c r="A69" s="38"/>
      <c r="B69" s="90"/>
      <c r="C69" s="163"/>
      <c r="D69" s="6"/>
    </row>
    <row r="70" spans="1:4" ht="12.75">
      <c r="A70" s="133" t="s">
        <v>42</v>
      </c>
      <c r="B70" s="165" t="s">
        <v>55</v>
      </c>
      <c r="C70" s="164"/>
      <c r="D70" s="6"/>
    </row>
    <row r="71" spans="1:4" ht="12.75">
      <c r="A71" s="133" t="s">
        <v>102</v>
      </c>
      <c r="B71" s="190" t="s">
        <v>104</v>
      </c>
      <c r="C71" s="191">
        <v>1170</v>
      </c>
      <c r="D71" s="6"/>
    </row>
    <row r="72" spans="1:4" ht="12.75">
      <c r="A72" s="133" t="s">
        <v>102</v>
      </c>
      <c r="B72" s="190" t="s">
        <v>105</v>
      </c>
      <c r="C72" s="191">
        <v>300</v>
      </c>
      <c r="D72" s="6"/>
    </row>
    <row r="73" spans="1:4" ht="12.75">
      <c r="A73" s="133" t="s">
        <v>102</v>
      </c>
      <c r="B73" s="190" t="s">
        <v>106</v>
      </c>
      <c r="C73" s="191">
        <v>77200</v>
      </c>
      <c r="D73" s="6"/>
    </row>
    <row r="74" spans="1:4" ht="12.75">
      <c r="A74" s="133" t="s">
        <v>102</v>
      </c>
      <c r="B74" s="190" t="s">
        <v>107</v>
      </c>
      <c r="C74" s="191">
        <v>150000</v>
      </c>
      <c r="D74" s="6"/>
    </row>
    <row r="75" spans="1:4" ht="12.75">
      <c r="A75" s="133" t="s">
        <v>102</v>
      </c>
      <c r="B75" s="190" t="s">
        <v>108</v>
      </c>
      <c r="C75" s="191">
        <v>57080</v>
      </c>
      <c r="D75" s="6"/>
    </row>
    <row r="76" spans="1:4" ht="12.75">
      <c r="A76" s="133" t="s">
        <v>102</v>
      </c>
      <c r="B76" s="190" t="s">
        <v>109</v>
      </c>
      <c r="C76" s="191">
        <v>110000</v>
      </c>
      <c r="D76" s="6"/>
    </row>
    <row r="77" spans="1:4" ht="12.75">
      <c r="A77" s="38" t="s">
        <v>102</v>
      </c>
      <c r="B77" s="52" t="s">
        <v>110</v>
      </c>
      <c r="C77" s="166">
        <v>100000</v>
      </c>
      <c r="D77" s="6"/>
    </row>
    <row r="78" spans="1:4" ht="12.75">
      <c r="A78" s="38" t="s">
        <v>102</v>
      </c>
      <c r="B78" s="52" t="s">
        <v>111</v>
      </c>
      <c r="C78" s="166">
        <v>2576100</v>
      </c>
      <c r="D78" s="6"/>
    </row>
    <row r="79" spans="1:4" ht="12.75">
      <c r="A79" s="38"/>
      <c r="B79" s="90" t="s">
        <v>9</v>
      </c>
      <c r="C79" s="117">
        <f>SUM(C71:C78)</f>
        <v>3071850</v>
      </c>
      <c r="D79" s="6"/>
    </row>
    <row r="80" spans="1:4" ht="12.75">
      <c r="A80" s="38"/>
      <c r="B80" s="90"/>
      <c r="C80" s="163"/>
      <c r="D80" s="6"/>
    </row>
    <row r="81" spans="1:4" ht="12.75">
      <c r="A81" s="133" t="s">
        <v>42</v>
      </c>
      <c r="B81" s="115" t="s">
        <v>63</v>
      </c>
      <c r="C81" s="117"/>
      <c r="D81" s="6"/>
    </row>
    <row r="82" spans="1:4" ht="12.75">
      <c r="A82" s="38" t="s">
        <v>119</v>
      </c>
      <c r="B82" s="90" t="s">
        <v>120</v>
      </c>
      <c r="C82" s="166">
        <v>149510</v>
      </c>
      <c r="D82" s="6"/>
    </row>
    <row r="83" spans="1:4" ht="12.75">
      <c r="A83" s="38" t="s">
        <v>121</v>
      </c>
      <c r="B83" s="90" t="s">
        <v>122</v>
      </c>
      <c r="C83" s="166">
        <v>14000</v>
      </c>
      <c r="D83" s="6"/>
    </row>
    <row r="84" spans="1:4" ht="12.75">
      <c r="A84" s="38" t="s">
        <v>234</v>
      </c>
      <c r="B84" s="90" t="s">
        <v>133</v>
      </c>
      <c r="C84" s="166">
        <v>237058</v>
      </c>
      <c r="D84" s="6"/>
    </row>
    <row r="85" spans="1:4" ht="12.75">
      <c r="A85" s="38" t="s">
        <v>43</v>
      </c>
      <c r="B85" s="90" t="s">
        <v>199</v>
      </c>
      <c r="C85" s="166">
        <v>108000</v>
      </c>
      <c r="D85" s="6"/>
    </row>
    <row r="86" spans="1:4" ht="12.75">
      <c r="A86" s="38"/>
      <c r="B86" s="90" t="s">
        <v>9</v>
      </c>
      <c r="C86" s="117">
        <f>SUM(C82:C85)</f>
        <v>508568</v>
      </c>
      <c r="D86" s="6"/>
    </row>
    <row r="87" spans="1:4" ht="12.75">
      <c r="A87" s="38"/>
      <c r="B87" s="90"/>
      <c r="C87" s="16"/>
      <c r="D87" s="6"/>
    </row>
    <row r="88" spans="1:4" s="98" customFormat="1" ht="12.75">
      <c r="A88" s="96" t="s">
        <v>42</v>
      </c>
      <c r="B88" s="115" t="s">
        <v>123</v>
      </c>
      <c r="C88" s="123"/>
      <c r="D88" s="97"/>
    </row>
    <row r="89" spans="1:4" ht="12.75">
      <c r="A89" s="133" t="s">
        <v>58</v>
      </c>
      <c r="B89" s="101" t="s">
        <v>134</v>
      </c>
      <c r="C89" s="130">
        <v>650000</v>
      </c>
      <c r="D89" s="20"/>
    </row>
    <row r="90" spans="1:4" ht="12.75">
      <c r="A90" s="133" t="s">
        <v>59</v>
      </c>
      <c r="B90" s="101" t="s">
        <v>135</v>
      </c>
      <c r="C90" s="130">
        <v>1000000</v>
      </c>
      <c r="D90" s="20"/>
    </row>
    <row r="91" spans="1:4" ht="13.5" thickBot="1">
      <c r="A91" s="168" t="s">
        <v>59</v>
      </c>
      <c r="B91" s="169" t="s">
        <v>136</v>
      </c>
      <c r="C91" s="182">
        <v>80000</v>
      </c>
      <c r="D91" s="20"/>
    </row>
    <row r="92" spans="1:4" ht="12.75">
      <c r="A92" s="133" t="s">
        <v>43</v>
      </c>
      <c r="B92" s="170" t="s">
        <v>137</v>
      </c>
      <c r="C92" s="181">
        <v>316000</v>
      </c>
      <c r="D92" s="20"/>
    </row>
    <row r="93" spans="1:4" ht="12.75">
      <c r="A93" s="167" t="s">
        <v>43</v>
      </c>
      <c r="B93" s="101" t="s">
        <v>138</v>
      </c>
      <c r="C93" s="130">
        <v>64000</v>
      </c>
      <c r="D93" s="20"/>
    </row>
    <row r="94" spans="1:4" ht="13.5" thickBot="1">
      <c r="A94" s="183" t="s">
        <v>139</v>
      </c>
      <c r="B94" s="169" t="s">
        <v>140</v>
      </c>
      <c r="C94" s="182">
        <v>830000</v>
      </c>
      <c r="D94" s="20"/>
    </row>
    <row r="95" spans="1:4" ht="12.75">
      <c r="A95" s="133" t="s">
        <v>70</v>
      </c>
      <c r="B95" s="170" t="s">
        <v>141</v>
      </c>
      <c r="C95" s="181">
        <v>93000</v>
      </c>
      <c r="D95" s="20"/>
    </row>
    <row r="96" spans="1:4" ht="12.75">
      <c r="A96" s="38"/>
      <c r="B96" s="90" t="s">
        <v>9</v>
      </c>
      <c r="C96" s="117">
        <f>SUM(C89:C95)</f>
        <v>3033000</v>
      </c>
      <c r="D96" s="6"/>
    </row>
    <row r="97" spans="1:4" ht="12.75">
      <c r="A97" s="38"/>
      <c r="B97" s="90"/>
      <c r="C97" s="129"/>
      <c r="D97" s="6"/>
    </row>
    <row r="98" spans="1:4" ht="12.75">
      <c r="A98" s="37" t="s">
        <v>42</v>
      </c>
      <c r="B98" s="115" t="s">
        <v>1</v>
      </c>
      <c r="C98" s="116"/>
      <c r="D98" s="6"/>
    </row>
    <row r="99" spans="1:4" ht="12.75">
      <c r="A99" s="38" t="s">
        <v>44</v>
      </c>
      <c r="B99" s="52" t="s">
        <v>143</v>
      </c>
      <c r="C99" s="127">
        <v>3100000</v>
      </c>
      <c r="D99" s="128" t="s">
        <v>62</v>
      </c>
    </row>
    <row r="100" spans="1:4" ht="12.75" customHeight="1">
      <c r="A100" s="38" t="s">
        <v>44</v>
      </c>
      <c r="B100" s="24" t="s">
        <v>2</v>
      </c>
      <c r="C100" s="22">
        <v>4535000</v>
      </c>
      <c r="D100" s="126"/>
    </row>
    <row r="101" spans="1:4" ht="16.5" customHeight="1">
      <c r="A101" s="38" t="s">
        <v>44</v>
      </c>
      <c r="B101" s="24" t="s">
        <v>3</v>
      </c>
      <c r="C101" s="22">
        <v>13041000</v>
      </c>
      <c r="D101" s="296" t="s">
        <v>142</v>
      </c>
    </row>
    <row r="102" spans="1:4" ht="12.75">
      <c r="A102" s="38" t="s">
        <v>44</v>
      </c>
      <c r="B102" s="24" t="s">
        <v>4</v>
      </c>
      <c r="C102" s="22">
        <v>14887000</v>
      </c>
      <c r="D102" s="296"/>
    </row>
    <row r="103" spans="1:4" ht="12.75">
      <c r="A103" s="38" t="s">
        <v>44</v>
      </c>
      <c r="B103" s="24" t="s">
        <v>5</v>
      </c>
      <c r="C103" s="22">
        <v>8068000</v>
      </c>
      <c r="D103" s="297"/>
    </row>
    <row r="104" spans="1:4" ht="12.75">
      <c r="A104" s="39"/>
      <c r="B104" s="29" t="s">
        <v>9</v>
      </c>
      <c r="C104" s="131">
        <f>SUM(C99:C103)</f>
        <v>43631000</v>
      </c>
      <c r="D104" s="7"/>
    </row>
    <row r="105" spans="1:4" ht="14.25" customHeight="1">
      <c r="A105" s="39"/>
      <c r="B105" s="28"/>
      <c r="C105" s="11"/>
      <c r="D105" s="7"/>
    </row>
    <row r="106" spans="1:4" ht="15.75" thickBot="1">
      <c r="A106" s="40"/>
      <c r="B106" s="33" t="s">
        <v>90</v>
      </c>
      <c r="C106" s="34">
        <f>SUM(C59+C68+C79+C86+C96+C104)</f>
        <v>51529729</v>
      </c>
      <c r="D106" s="18"/>
    </row>
    <row r="107" spans="1:4" ht="12.75">
      <c r="A107" s="38"/>
      <c r="B107" s="4"/>
      <c r="C107" s="25"/>
      <c r="D107" s="19"/>
    </row>
    <row r="108" spans="1:4" ht="12.75">
      <c r="A108" s="41"/>
      <c r="B108" s="99" t="s">
        <v>118</v>
      </c>
      <c r="C108" s="100">
        <f>SUM(C55-C106)</f>
        <v>52061347</v>
      </c>
      <c r="D108" s="20"/>
    </row>
    <row r="109" spans="1:4" ht="12.75">
      <c r="A109" s="41"/>
      <c r="B109" s="8"/>
      <c r="C109" s="45"/>
      <c r="D109" s="20"/>
    </row>
    <row r="110" spans="1:4" ht="12.75">
      <c r="A110" s="37" t="s">
        <v>42</v>
      </c>
      <c r="B110" s="119" t="s">
        <v>1</v>
      </c>
      <c r="C110" s="16"/>
      <c r="D110" s="20"/>
    </row>
    <row r="111" spans="1:4" ht="12.75">
      <c r="A111" s="38" t="s">
        <v>44</v>
      </c>
      <c r="B111" s="24" t="s">
        <v>194</v>
      </c>
      <c r="C111" s="22">
        <v>55000</v>
      </c>
      <c r="D111" s="295" t="s">
        <v>239</v>
      </c>
    </row>
    <row r="112" spans="1:4" ht="12.75">
      <c r="A112" s="38" t="s">
        <v>44</v>
      </c>
      <c r="B112" s="24" t="s">
        <v>195</v>
      </c>
      <c r="C112" s="22">
        <v>3513000</v>
      </c>
      <c r="D112" s="296"/>
    </row>
    <row r="113" spans="1:4" ht="12.75">
      <c r="A113" s="38" t="s">
        <v>44</v>
      </c>
      <c r="B113" s="24" t="s">
        <v>196</v>
      </c>
      <c r="C113" s="22">
        <v>174000</v>
      </c>
      <c r="D113" s="296"/>
    </row>
    <row r="114" spans="1:4" ht="13.5" thickBot="1">
      <c r="A114" s="38" t="s">
        <v>44</v>
      </c>
      <c r="B114" s="24" t="s">
        <v>197</v>
      </c>
      <c r="C114" s="22">
        <v>1984000</v>
      </c>
      <c r="D114" s="297"/>
    </row>
    <row r="115" spans="1:5" ht="23.25" customHeight="1">
      <c r="A115" s="37"/>
      <c r="B115" s="26"/>
      <c r="C115" s="27"/>
      <c r="D115" s="104"/>
      <c r="E115" s="172" t="s">
        <v>247</v>
      </c>
    </row>
    <row r="116" spans="1:5" ht="23.25" customHeight="1">
      <c r="A116" s="42" t="s">
        <v>11</v>
      </c>
      <c r="B116" s="53" t="s">
        <v>112</v>
      </c>
      <c r="C116" s="54">
        <f>SUM(C108-C111-C112-C113-C114)</f>
        <v>46335347</v>
      </c>
      <c r="D116" s="104"/>
      <c r="E116" s="298" t="s">
        <v>69</v>
      </c>
    </row>
    <row r="117" spans="1:5" ht="19.5" customHeight="1" thickBot="1">
      <c r="A117" s="41"/>
      <c r="B117" s="14" t="s">
        <v>113</v>
      </c>
      <c r="C117" s="10"/>
      <c r="D117" s="104"/>
      <c r="E117" s="299"/>
    </row>
    <row r="118" spans="1:5" ht="15" customHeight="1">
      <c r="A118" s="50"/>
      <c r="B118" s="24"/>
      <c r="C118" s="22"/>
      <c r="D118" s="105"/>
      <c r="E118" s="276"/>
    </row>
    <row r="119" spans="1:5" ht="15" customHeight="1">
      <c r="A119" s="50" t="s">
        <v>42</v>
      </c>
      <c r="B119" s="119" t="s">
        <v>55</v>
      </c>
      <c r="C119" s="120"/>
      <c r="D119" s="258" t="s">
        <v>231</v>
      </c>
      <c r="E119" s="277"/>
    </row>
    <row r="120" spans="1:5" ht="15" customHeight="1">
      <c r="A120" s="50" t="s">
        <v>102</v>
      </c>
      <c r="B120" s="24" t="s">
        <v>114</v>
      </c>
      <c r="C120" s="22">
        <v>30000000</v>
      </c>
      <c r="D120" s="105"/>
      <c r="E120" s="278">
        <v>10000000</v>
      </c>
    </row>
    <row r="121" spans="1:5" ht="15" customHeight="1">
      <c r="A121" s="50" t="s">
        <v>102</v>
      </c>
      <c r="B121" s="24" t="s">
        <v>115</v>
      </c>
      <c r="C121" s="22">
        <v>1000000</v>
      </c>
      <c r="D121" s="105"/>
      <c r="E121" s="278"/>
    </row>
    <row r="122" spans="1:5" ht="15" customHeight="1">
      <c r="A122" s="50" t="s">
        <v>225</v>
      </c>
      <c r="B122" s="24" t="s">
        <v>237</v>
      </c>
      <c r="C122" s="22">
        <v>7000000</v>
      </c>
      <c r="D122" s="105" t="s">
        <v>244</v>
      </c>
      <c r="E122" s="316">
        <v>6500000</v>
      </c>
    </row>
    <row r="123" spans="1:5" ht="15" customHeight="1">
      <c r="A123" s="50"/>
      <c r="B123" s="92" t="s">
        <v>35</v>
      </c>
      <c r="C123" s="122">
        <f>SUM(C120:C122)</f>
        <v>38000000</v>
      </c>
      <c r="D123" s="105"/>
      <c r="E123" s="278"/>
    </row>
    <row r="124" spans="1:5" ht="15" customHeight="1">
      <c r="A124" s="50"/>
      <c r="B124" s="92"/>
      <c r="C124" s="192"/>
      <c r="D124" s="105"/>
      <c r="E124" s="278"/>
    </row>
    <row r="125" spans="1:5" ht="12.75">
      <c r="A125" s="93" t="s">
        <v>42</v>
      </c>
      <c r="B125" s="119" t="s">
        <v>123</v>
      </c>
      <c r="C125" s="120"/>
      <c r="D125" s="258" t="s">
        <v>230</v>
      </c>
      <c r="E125" s="256"/>
    </row>
    <row r="126" spans="1:5" ht="15" customHeight="1">
      <c r="A126" s="232">
        <v>2212</v>
      </c>
      <c r="B126" s="275" t="s">
        <v>151</v>
      </c>
      <c r="C126" s="239">
        <v>3000000</v>
      </c>
      <c r="D126" s="251" t="s">
        <v>152</v>
      </c>
      <c r="E126" s="173">
        <v>3000000</v>
      </c>
    </row>
    <row r="127" spans="1:5" ht="15" customHeight="1">
      <c r="A127" s="234">
        <v>2212</v>
      </c>
      <c r="B127" s="272" t="s">
        <v>153</v>
      </c>
      <c r="C127" s="240">
        <v>5100000</v>
      </c>
      <c r="D127" s="252" t="s">
        <v>154</v>
      </c>
      <c r="E127" s="173"/>
    </row>
    <row r="128" spans="1:5" ht="15" customHeight="1">
      <c r="A128" s="234">
        <v>2212</v>
      </c>
      <c r="B128" s="273" t="s">
        <v>155</v>
      </c>
      <c r="C128" s="240">
        <v>2500000</v>
      </c>
      <c r="D128" s="252" t="s">
        <v>156</v>
      </c>
      <c r="E128" s="173">
        <v>2500000</v>
      </c>
    </row>
    <row r="129" spans="1:5" ht="15" customHeight="1">
      <c r="A129" s="236">
        <v>2212</v>
      </c>
      <c r="B129" s="274" t="s">
        <v>157</v>
      </c>
      <c r="C129" s="241">
        <v>200000</v>
      </c>
      <c r="D129" s="253"/>
      <c r="E129" s="173">
        <v>200000</v>
      </c>
    </row>
    <row r="130" spans="1:5" ht="15" customHeight="1">
      <c r="A130" s="234">
        <v>2219</v>
      </c>
      <c r="B130" s="235" t="s">
        <v>158</v>
      </c>
      <c r="C130" s="240">
        <v>3300000</v>
      </c>
      <c r="D130" s="252" t="s">
        <v>236</v>
      </c>
      <c r="E130" s="173">
        <v>2500000</v>
      </c>
    </row>
    <row r="131" spans="1:5" ht="15" customHeight="1">
      <c r="A131" s="234">
        <v>2219</v>
      </c>
      <c r="B131" s="235" t="s">
        <v>77</v>
      </c>
      <c r="C131" s="240">
        <v>200000</v>
      </c>
      <c r="D131" s="252" t="s">
        <v>159</v>
      </c>
      <c r="E131" s="173"/>
    </row>
    <row r="132" spans="1:5" ht="15" customHeight="1">
      <c r="A132" s="234">
        <v>2219</v>
      </c>
      <c r="B132" s="235" t="s">
        <v>160</v>
      </c>
      <c r="C132" s="240">
        <v>150000</v>
      </c>
      <c r="D132" s="252" t="s">
        <v>161</v>
      </c>
      <c r="E132" s="173">
        <v>150000</v>
      </c>
    </row>
    <row r="133" spans="1:5" ht="15" customHeight="1">
      <c r="A133" s="234">
        <v>2219</v>
      </c>
      <c r="B133" s="272" t="s">
        <v>162</v>
      </c>
      <c r="C133" s="240">
        <v>2200000</v>
      </c>
      <c r="D133" s="252" t="s">
        <v>154</v>
      </c>
      <c r="E133" s="173"/>
    </row>
    <row r="134" spans="1:5" ht="15" customHeight="1">
      <c r="A134" s="234">
        <v>2219</v>
      </c>
      <c r="B134" s="273" t="s">
        <v>163</v>
      </c>
      <c r="C134" s="240">
        <v>2500000</v>
      </c>
      <c r="D134" s="252" t="s">
        <v>156</v>
      </c>
      <c r="E134" s="173">
        <v>2500000</v>
      </c>
    </row>
    <row r="135" spans="1:5" ht="15" customHeight="1">
      <c r="A135" s="237">
        <v>2219</v>
      </c>
      <c r="B135" s="274" t="s">
        <v>164</v>
      </c>
      <c r="C135" s="241">
        <v>100000</v>
      </c>
      <c r="D135" s="253"/>
      <c r="E135" s="173">
        <v>100000</v>
      </c>
    </row>
    <row r="136" spans="1:5" ht="15" customHeight="1">
      <c r="A136" s="237">
        <v>2219</v>
      </c>
      <c r="B136" s="233" t="s">
        <v>165</v>
      </c>
      <c r="C136" s="241">
        <v>5000000</v>
      </c>
      <c r="D136" s="253"/>
      <c r="E136" s="173"/>
    </row>
    <row r="137" spans="1:5" ht="15" customHeight="1">
      <c r="A137" s="237">
        <v>2310</v>
      </c>
      <c r="B137" s="274" t="s">
        <v>166</v>
      </c>
      <c r="C137" s="241">
        <v>150000</v>
      </c>
      <c r="D137" s="253"/>
      <c r="E137" s="173">
        <v>150000</v>
      </c>
    </row>
    <row r="138" spans="1:5" ht="15" customHeight="1">
      <c r="A138" s="237">
        <v>2321</v>
      </c>
      <c r="B138" s="274" t="s">
        <v>167</v>
      </c>
      <c r="C138" s="241">
        <v>250000</v>
      </c>
      <c r="D138" s="253"/>
      <c r="E138" s="173">
        <v>250000</v>
      </c>
    </row>
    <row r="139" spans="1:6" ht="15" customHeight="1">
      <c r="A139" s="234">
        <v>3412</v>
      </c>
      <c r="B139" s="286" t="s">
        <v>168</v>
      </c>
      <c r="C139" s="240">
        <v>83000000</v>
      </c>
      <c r="D139" s="252" t="s">
        <v>169</v>
      </c>
      <c r="E139" s="173"/>
      <c r="F139" s="284" t="s">
        <v>243</v>
      </c>
    </row>
    <row r="140" spans="1:5" ht="15.75" customHeight="1">
      <c r="A140" s="234">
        <v>3631</v>
      </c>
      <c r="B140" s="235" t="s">
        <v>170</v>
      </c>
      <c r="C140" s="240">
        <v>1000000</v>
      </c>
      <c r="D140" s="252" t="s">
        <v>171</v>
      </c>
      <c r="E140" s="173"/>
    </row>
    <row r="141" spans="1:5" ht="15.75">
      <c r="A141" s="234">
        <v>3631</v>
      </c>
      <c r="B141" s="272" t="s">
        <v>172</v>
      </c>
      <c r="C141" s="240">
        <v>1177000</v>
      </c>
      <c r="D141" s="252" t="s">
        <v>154</v>
      </c>
      <c r="E141" s="173"/>
    </row>
    <row r="142" spans="1:5" ht="12.75" customHeight="1">
      <c r="A142" s="237">
        <v>3631</v>
      </c>
      <c r="B142" s="274" t="s">
        <v>173</v>
      </c>
      <c r="C142" s="241">
        <v>100000</v>
      </c>
      <c r="D142" s="253"/>
      <c r="E142" s="173">
        <v>100000</v>
      </c>
    </row>
    <row r="143" spans="1:5" ht="14.25" customHeight="1">
      <c r="A143" s="238">
        <v>3632</v>
      </c>
      <c r="B143" s="235" t="s">
        <v>174</v>
      </c>
      <c r="C143" s="240">
        <v>15000000</v>
      </c>
      <c r="D143" s="252" t="s">
        <v>175</v>
      </c>
      <c r="E143" s="255"/>
    </row>
    <row r="144" spans="1:5" ht="15.75">
      <c r="A144" s="237">
        <v>3633</v>
      </c>
      <c r="B144" s="274" t="s">
        <v>176</v>
      </c>
      <c r="C144" s="241">
        <v>50000</v>
      </c>
      <c r="D144" s="253"/>
      <c r="E144" s="173">
        <v>50000</v>
      </c>
    </row>
    <row r="145" spans="1:5" ht="15.75">
      <c r="A145" s="234">
        <v>3639</v>
      </c>
      <c r="B145" s="235" t="s">
        <v>177</v>
      </c>
      <c r="C145" s="240">
        <v>100000</v>
      </c>
      <c r="D145" s="252"/>
      <c r="E145" s="173">
        <v>100000</v>
      </c>
    </row>
    <row r="146" spans="1:5" ht="15.75">
      <c r="A146" s="237">
        <v>3745</v>
      </c>
      <c r="B146" s="274" t="s">
        <v>178</v>
      </c>
      <c r="C146" s="241">
        <v>50000</v>
      </c>
      <c r="D146" s="253"/>
      <c r="E146" s="173">
        <v>50000</v>
      </c>
    </row>
    <row r="147" spans="1:6" ht="15.75">
      <c r="A147" s="237">
        <v>4351</v>
      </c>
      <c r="B147" s="285" t="s">
        <v>179</v>
      </c>
      <c r="C147" s="241">
        <v>51000000</v>
      </c>
      <c r="D147" s="254" t="s">
        <v>180</v>
      </c>
      <c r="E147" s="173"/>
      <c r="F147" s="284" t="s">
        <v>243</v>
      </c>
    </row>
    <row r="148" spans="1:5" ht="12.75">
      <c r="A148" s="37"/>
      <c r="B148" s="90" t="s">
        <v>35</v>
      </c>
      <c r="C148" s="122">
        <f>SUM(C126:C147)</f>
        <v>176127000</v>
      </c>
      <c r="D148" s="106"/>
      <c r="E148" s="173"/>
    </row>
    <row r="149" spans="1:5" ht="12.75">
      <c r="A149" s="37"/>
      <c r="B149" s="90"/>
      <c r="C149" s="51"/>
      <c r="D149" s="106"/>
      <c r="E149" s="173"/>
    </row>
    <row r="150" spans="1:5" ht="12.75">
      <c r="A150" s="37" t="s">
        <v>42</v>
      </c>
      <c r="B150" s="119" t="s">
        <v>124</v>
      </c>
      <c r="C150" s="121"/>
      <c r="D150" s="258" t="s">
        <v>229</v>
      </c>
      <c r="E150" s="173"/>
    </row>
    <row r="151" spans="1:5" ht="12.75">
      <c r="A151" s="37" t="s">
        <v>45</v>
      </c>
      <c r="B151" s="1" t="s">
        <v>125</v>
      </c>
      <c r="C151" s="16">
        <v>70000</v>
      </c>
      <c r="D151" s="106"/>
      <c r="E151" s="173">
        <v>70000</v>
      </c>
    </row>
    <row r="152" spans="1:5" ht="12.75">
      <c r="A152" s="37" t="s">
        <v>45</v>
      </c>
      <c r="B152" s="91" t="s">
        <v>126</v>
      </c>
      <c r="C152" s="16">
        <v>90000</v>
      </c>
      <c r="D152" s="106"/>
      <c r="E152" s="173"/>
    </row>
    <row r="153" spans="1:5" ht="12.75">
      <c r="A153" s="37" t="s">
        <v>45</v>
      </c>
      <c r="B153" s="102" t="s">
        <v>127</v>
      </c>
      <c r="C153" s="16">
        <v>170000</v>
      </c>
      <c r="D153" s="106"/>
      <c r="E153" s="173"/>
    </row>
    <row r="154" spans="1:5" ht="12.75">
      <c r="A154" s="37" t="s">
        <v>43</v>
      </c>
      <c r="B154" s="102" t="s">
        <v>128</v>
      </c>
      <c r="C154" s="16">
        <v>420000</v>
      </c>
      <c r="D154" s="106"/>
      <c r="E154" s="173"/>
    </row>
    <row r="155" spans="1:5" ht="12.75">
      <c r="A155" s="37" t="s">
        <v>43</v>
      </c>
      <c r="B155" s="102" t="s">
        <v>129</v>
      </c>
      <c r="C155" s="16">
        <v>130000</v>
      </c>
      <c r="D155" s="106"/>
      <c r="E155" s="173"/>
    </row>
    <row r="156" spans="1:5" ht="12.75">
      <c r="A156" s="37" t="s">
        <v>64</v>
      </c>
      <c r="B156" s="102" t="s">
        <v>130</v>
      </c>
      <c r="C156" s="16">
        <v>100000</v>
      </c>
      <c r="D156" s="106"/>
      <c r="E156" s="174"/>
    </row>
    <row r="157" spans="1:5" ht="12.75">
      <c r="A157" s="37" t="s">
        <v>131</v>
      </c>
      <c r="B157" s="102" t="s">
        <v>132</v>
      </c>
      <c r="C157" s="16">
        <v>300000</v>
      </c>
      <c r="D157" s="106"/>
      <c r="E157" s="174">
        <v>150000</v>
      </c>
    </row>
    <row r="158" spans="1:5" ht="16.5" customHeight="1">
      <c r="A158" s="49"/>
      <c r="B158" s="92" t="s">
        <v>35</v>
      </c>
      <c r="C158" s="122">
        <f>SUM(C151:C157)</f>
        <v>1280000</v>
      </c>
      <c r="D158" s="106"/>
      <c r="E158" s="174"/>
    </row>
    <row r="159" spans="1:5" ht="13.5" customHeight="1">
      <c r="A159" s="49"/>
      <c r="B159" s="92"/>
      <c r="C159" s="192"/>
      <c r="D159" s="106"/>
      <c r="E159" s="173"/>
    </row>
    <row r="160" spans="1:5" ht="14.25" customHeight="1">
      <c r="A160" s="49" t="s">
        <v>42</v>
      </c>
      <c r="B160" s="119" t="s">
        <v>223</v>
      </c>
      <c r="C160" s="122"/>
      <c r="D160" s="258" t="s">
        <v>228</v>
      </c>
      <c r="E160" s="173"/>
    </row>
    <row r="161" spans="1:5" ht="14.25" customHeight="1">
      <c r="A161" s="49" t="s">
        <v>225</v>
      </c>
      <c r="B161" s="190" t="s">
        <v>224</v>
      </c>
      <c r="C161" s="239">
        <v>1200000</v>
      </c>
      <c r="D161" s="257" t="s">
        <v>227</v>
      </c>
      <c r="E161" s="173">
        <v>1200000</v>
      </c>
    </row>
    <row r="162" spans="1:5" ht="14.25" customHeight="1">
      <c r="A162" s="49" t="s">
        <v>225</v>
      </c>
      <c r="B162" s="190" t="s">
        <v>226</v>
      </c>
      <c r="C162" s="239">
        <v>10000000</v>
      </c>
      <c r="D162" s="106"/>
      <c r="E162" s="173">
        <v>10000000</v>
      </c>
    </row>
    <row r="163" spans="1:5" ht="13.5" customHeight="1">
      <c r="A163" s="49"/>
      <c r="B163" s="190"/>
      <c r="C163" s="239"/>
      <c r="D163" s="106"/>
      <c r="E163" s="173"/>
    </row>
    <row r="164" spans="1:5" ht="13.5" customHeight="1">
      <c r="A164" s="49"/>
      <c r="B164" s="92" t="s">
        <v>35</v>
      </c>
      <c r="C164" s="122">
        <f>SUM(C161:C163)</f>
        <v>11200000</v>
      </c>
      <c r="D164" s="106"/>
      <c r="E164" s="173"/>
    </row>
    <row r="165" spans="1:5" ht="13.5" customHeight="1">
      <c r="A165" s="49"/>
      <c r="B165" s="280"/>
      <c r="C165" s="192"/>
      <c r="D165" s="106"/>
      <c r="E165" s="279"/>
    </row>
    <row r="166" spans="1:5" ht="16.5" thickBot="1">
      <c r="A166" s="37"/>
      <c r="B166" s="55" t="s">
        <v>116</v>
      </c>
      <c r="C166" s="56">
        <f>SUM(C123+C148+C158+C164)</f>
        <v>226607000</v>
      </c>
      <c r="D166" s="106"/>
      <c r="E166" s="288">
        <f>SUM(E120:E163)</f>
        <v>39570000</v>
      </c>
    </row>
    <row r="167" spans="1:5" ht="18.75" customHeight="1">
      <c r="A167" s="103"/>
      <c r="B167" s="281" t="s">
        <v>117</v>
      </c>
      <c r="C167" s="282">
        <f>C116</f>
        <v>46335347</v>
      </c>
      <c r="D167" s="107"/>
      <c r="E167" s="283">
        <f>C116</f>
        <v>46335347</v>
      </c>
    </row>
    <row r="168" spans="1:5" ht="15">
      <c r="A168" s="103"/>
      <c r="B168" s="287" t="s">
        <v>78</v>
      </c>
      <c r="C168" s="171">
        <f>C167-C166</f>
        <v>-180271653</v>
      </c>
      <c r="D168" s="108"/>
      <c r="E168" s="289">
        <f>E167-E166</f>
        <v>6765347</v>
      </c>
    </row>
    <row r="169" spans="3:4" ht="12.75">
      <c r="C169" s="9"/>
      <c r="D169" s="5"/>
    </row>
    <row r="170" spans="1:4" ht="12.75">
      <c r="A170" s="43"/>
      <c r="B170" s="21" t="s">
        <v>8</v>
      </c>
      <c r="C170" s="12"/>
      <c r="D170" s="5"/>
    </row>
    <row r="171" spans="1:4" ht="12.75">
      <c r="A171" s="43"/>
      <c r="B171" s="3" t="s">
        <v>238</v>
      </c>
      <c r="C171" s="12"/>
      <c r="D171" s="5"/>
    </row>
    <row r="172" spans="1:4" ht="12.75">
      <c r="A172" s="43"/>
      <c r="B172" s="21"/>
      <c r="C172" s="12"/>
      <c r="D172" s="5"/>
    </row>
    <row r="173" spans="2:3" ht="12.75">
      <c r="B173" s="246" t="s">
        <v>246</v>
      </c>
      <c r="C173" s="44"/>
    </row>
    <row r="174" spans="1:3" ht="12.75">
      <c r="A174" s="46"/>
      <c r="B174" s="290"/>
      <c r="C174" s="48"/>
    </row>
    <row r="175" spans="1:3" ht="12.75">
      <c r="A175" s="46"/>
      <c r="B175" s="47"/>
      <c r="C175" s="47"/>
    </row>
    <row r="176" spans="1:3" ht="12.75">
      <c r="A176" s="46"/>
      <c r="B176" s="47"/>
      <c r="C176" s="47"/>
    </row>
  </sheetData>
  <sheetProtection/>
  <mergeCells count="6">
    <mergeCell ref="A4:B4"/>
    <mergeCell ref="A55:B55"/>
    <mergeCell ref="D111:D114"/>
    <mergeCell ref="D101:D103"/>
    <mergeCell ref="E116:E117"/>
    <mergeCell ref="E39:E40"/>
  </mergeCells>
  <printOptions/>
  <pageMargins left="0.7874015748031497" right="0.7874015748031497" top="0.3937007874015748" bottom="0.1968503937007874"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C10" sqref="C10"/>
    </sheetView>
  </sheetViews>
  <sheetFormatPr defaultColWidth="9.00390625" defaultRowHeight="12.75"/>
  <cols>
    <col min="1" max="1" width="16.125" style="0" customWidth="1"/>
    <col min="2" max="2" width="48.25390625" style="0" customWidth="1"/>
    <col min="3" max="3" width="18.375" style="0" customWidth="1"/>
    <col min="4" max="4" width="29.375" style="0" customWidth="1"/>
  </cols>
  <sheetData>
    <row r="1" spans="1:5" ht="18.75">
      <c r="A1" s="302" t="s">
        <v>144</v>
      </c>
      <c r="B1" s="302"/>
      <c r="C1" s="302"/>
      <c r="D1" s="109"/>
      <c r="E1" s="109"/>
    </row>
    <row r="2" spans="1:5" ht="19.5" thickBot="1">
      <c r="A2" s="157"/>
      <c r="B2" s="157"/>
      <c r="C2" s="157"/>
      <c r="D2" s="109"/>
      <c r="E2" s="109"/>
    </row>
    <row r="3" spans="1:4" ht="16.5" thickBot="1">
      <c r="A3" s="110"/>
      <c r="B3" s="303" t="s">
        <v>145</v>
      </c>
      <c r="C3" s="303"/>
      <c r="D3" s="111"/>
    </row>
    <row r="4" spans="1:4" ht="30.75" thickBot="1">
      <c r="A4" s="193" t="s">
        <v>46</v>
      </c>
      <c r="B4" s="194" t="s">
        <v>47</v>
      </c>
      <c r="C4" s="195" t="s">
        <v>48</v>
      </c>
      <c r="D4" s="196" t="s">
        <v>49</v>
      </c>
    </row>
    <row r="5" spans="1:4" ht="13.5" thickTop="1">
      <c r="A5" s="197">
        <v>3639</v>
      </c>
      <c r="B5" s="118" t="s">
        <v>146</v>
      </c>
      <c r="C5" s="198">
        <v>30000000</v>
      </c>
      <c r="D5" s="199"/>
    </row>
    <row r="6" spans="1:4" ht="12.75">
      <c r="A6" s="197">
        <v>3639</v>
      </c>
      <c r="B6" s="118" t="s">
        <v>115</v>
      </c>
      <c r="C6" s="198">
        <v>1000000</v>
      </c>
      <c r="D6" s="199"/>
    </row>
    <row r="7" spans="1:4" ht="12.75">
      <c r="A7" s="200"/>
      <c r="B7" s="118"/>
      <c r="C7" s="198"/>
      <c r="D7" s="199"/>
    </row>
    <row r="8" spans="1:4" ht="12.75">
      <c r="A8" s="200"/>
      <c r="B8" s="118"/>
      <c r="C8" s="198"/>
      <c r="D8" s="199"/>
    </row>
    <row r="9" spans="1:4" ht="13.5" thickBot="1">
      <c r="A9" s="200"/>
      <c r="B9" s="3"/>
      <c r="C9" s="198"/>
      <c r="D9" s="199"/>
    </row>
    <row r="10" spans="1:4" ht="15.75" thickBot="1">
      <c r="A10" s="201" t="s">
        <v>50</v>
      </c>
      <c r="B10" s="76"/>
      <c r="C10" s="231">
        <f>SUM(C5:C9)</f>
        <v>31000000</v>
      </c>
      <c r="D10" s="112"/>
    </row>
    <row r="12" spans="1:2" ht="12.75">
      <c r="A12" t="s">
        <v>51</v>
      </c>
      <c r="B12" s="113">
        <v>44207</v>
      </c>
    </row>
    <row r="13" spans="1:2" ht="12.75">
      <c r="A13" t="s">
        <v>52</v>
      </c>
      <c r="B13" t="s">
        <v>147</v>
      </c>
    </row>
  </sheetData>
  <sheetProtection/>
  <mergeCells count="2">
    <mergeCell ref="A1:C1"/>
    <mergeCell ref="B3:C3"/>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33"/>
  <sheetViews>
    <sheetView zoomScalePageLayoutView="0" workbookViewId="0" topLeftCell="A1">
      <selection activeCell="D21" sqref="D21"/>
    </sheetView>
  </sheetViews>
  <sheetFormatPr defaultColWidth="9.00390625" defaultRowHeight="12.75"/>
  <cols>
    <col min="1" max="1" width="16.125" style="0" customWidth="1"/>
    <col min="2" max="2" width="49.00390625" style="0" customWidth="1"/>
    <col min="3" max="3" width="15.75390625" style="0" customWidth="1"/>
    <col min="4" max="4" width="79.125" style="0" customWidth="1"/>
  </cols>
  <sheetData>
    <row r="2" spans="1:4" ht="18.75">
      <c r="A2" s="134" t="s">
        <v>148</v>
      </c>
      <c r="B2" s="134"/>
      <c r="C2" s="134"/>
      <c r="D2" s="109"/>
    </row>
    <row r="3" ht="13.5" thickBot="1"/>
    <row r="4" spans="1:4" ht="16.5" thickBot="1">
      <c r="A4" s="110"/>
      <c r="B4" s="303" t="s">
        <v>149</v>
      </c>
      <c r="C4" s="303"/>
      <c r="D4" s="111"/>
    </row>
    <row r="5" spans="1:4" ht="36.75" customHeight="1" thickBot="1">
      <c r="A5" s="135" t="s">
        <v>46</v>
      </c>
      <c r="B5" s="136" t="s">
        <v>79</v>
      </c>
      <c r="C5" s="137" t="s">
        <v>183</v>
      </c>
      <c r="D5" s="138" t="s">
        <v>49</v>
      </c>
    </row>
    <row r="6" spans="1:4" ht="16.5" thickBot="1">
      <c r="A6" s="175"/>
      <c r="B6" s="176" t="s">
        <v>150</v>
      </c>
      <c r="C6" s="177"/>
      <c r="D6" s="112"/>
    </row>
    <row r="7" spans="1:6" ht="18.75" customHeight="1">
      <c r="A7" s="202">
        <v>2212</v>
      </c>
      <c r="B7" s="203" t="s">
        <v>151</v>
      </c>
      <c r="C7" s="204">
        <v>3000</v>
      </c>
      <c r="D7" s="205" t="s">
        <v>152</v>
      </c>
      <c r="E7" s="47"/>
      <c r="F7" s="47"/>
    </row>
    <row r="8" spans="1:6" ht="18.75" customHeight="1">
      <c r="A8" s="206">
        <v>2212</v>
      </c>
      <c r="B8" s="207" t="s">
        <v>153</v>
      </c>
      <c r="C8" s="208">
        <v>5100</v>
      </c>
      <c r="D8" s="209" t="s">
        <v>154</v>
      </c>
      <c r="F8" s="210"/>
    </row>
    <row r="9" spans="1:6" ht="17.25" customHeight="1">
      <c r="A9" s="206">
        <v>2212</v>
      </c>
      <c r="B9" s="207" t="s">
        <v>155</v>
      </c>
      <c r="C9" s="208">
        <v>2500</v>
      </c>
      <c r="D9" s="209" t="s">
        <v>156</v>
      </c>
      <c r="F9" s="210"/>
    </row>
    <row r="10" spans="1:6" ht="18" customHeight="1">
      <c r="A10" s="211">
        <v>2212</v>
      </c>
      <c r="B10" s="212" t="s">
        <v>157</v>
      </c>
      <c r="C10" s="213">
        <v>200</v>
      </c>
      <c r="D10" s="214"/>
      <c r="F10" s="215"/>
    </row>
    <row r="11" spans="1:6" ht="19.5" customHeight="1">
      <c r="A11" s="216">
        <v>2219</v>
      </c>
      <c r="B11" s="217" t="s">
        <v>158</v>
      </c>
      <c r="C11" s="218">
        <v>3300</v>
      </c>
      <c r="D11" s="219" t="s">
        <v>235</v>
      </c>
      <c r="F11" s="210"/>
    </row>
    <row r="12" spans="1:6" ht="18" customHeight="1">
      <c r="A12" s="216">
        <v>2219</v>
      </c>
      <c r="B12" s="217" t="s">
        <v>77</v>
      </c>
      <c r="C12" s="218">
        <v>200</v>
      </c>
      <c r="D12" s="219" t="s">
        <v>159</v>
      </c>
      <c r="F12" s="210"/>
    </row>
    <row r="13" spans="1:6" ht="16.5" customHeight="1">
      <c r="A13" s="216">
        <v>2219</v>
      </c>
      <c r="B13" s="217" t="s">
        <v>160</v>
      </c>
      <c r="C13" s="218">
        <v>150</v>
      </c>
      <c r="D13" s="219" t="s">
        <v>161</v>
      </c>
      <c r="F13" s="210"/>
    </row>
    <row r="14" spans="1:6" ht="17.25" customHeight="1">
      <c r="A14" s="216">
        <v>2219</v>
      </c>
      <c r="B14" s="217" t="s">
        <v>162</v>
      </c>
      <c r="C14" s="218">
        <v>2200</v>
      </c>
      <c r="D14" s="219" t="s">
        <v>154</v>
      </c>
      <c r="F14" s="210"/>
    </row>
    <row r="15" spans="1:6" ht="17.25" customHeight="1">
      <c r="A15" s="216">
        <v>2219</v>
      </c>
      <c r="B15" s="217" t="s">
        <v>163</v>
      </c>
      <c r="C15" s="218">
        <v>2500</v>
      </c>
      <c r="D15" s="219" t="s">
        <v>156</v>
      </c>
      <c r="F15" s="215"/>
    </row>
    <row r="16" spans="1:6" ht="19.5" customHeight="1">
      <c r="A16" s="220">
        <v>2219</v>
      </c>
      <c r="B16" s="212" t="s">
        <v>164</v>
      </c>
      <c r="C16" s="213">
        <v>100</v>
      </c>
      <c r="D16" s="214"/>
      <c r="F16" s="215"/>
    </row>
    <row r="17" spans="1:6" ht="15.75">
      <c r="A17" s="220">
        <v>2219</v>
      </c>
      <c r="B17" s="212" t="s">
        <v>165</v>
      </c>
      <c r="C17" s="213">
        <v>5000</v>
      </c>
      <c r="D17" s="214"/>
      <c r="F17" s="215"/>
    </row>
    <row r="18" spans="1:6" ht="15.75">
      <c r="A18" s="220">
        <v>2310</v>
      </c>
      <c r="B18" s="212" t="s">
        <v>166</v>
      </c>
      <c r="C18" s="213">
        <v>150</v>
      </c>
      <c r="D18" s="214"/>
      <c r="F18" s="210"/>
    </row>
    <row r="19" spans="1:6" ht="15.75">
      <c r="A19" s="220">
        <v>2321</v>
      </c>
      <c r="B19" s="212" t="s">
        <v>167</v>
      </c>
      <c r="C19" s="213">
        <v>250</v>
      </c>
      <c r="D19" s="214"/>
      <c r="F19" s="210"/>
    </row>
    <row r="20" spans="1:6" ht="15.75">
      <c r="A20" s="216">
        <v>3412</v>
      </c>
      <c r="B20" s="217" t="s">
        <v>168</v>
      </c>
      <c r="C20" s="218">
        <v>83000</v>
      </c>
      <c r="D20" s="219" t="s">
        <v>169</v>
      </c>
      <c r="F20" s="210"/>
    </row>
    <row r="21" spans="1:6" ht="15.75">
      <c r="A21" s="216">
        <v>3631</v>
      </c>
      <c r="B21" s="217" t="s">
        <v>170</v>
      </c>
      <c r="C21" s="218">
        <v>1000</v>
      </c>
      <c r="D21" s="219" t="s">
        <v>171</v>
      </c>
      <c r="F21" s="221"/>
    </row>
    <row r="22" spans="1:6" ht="15.75">
      <c r="A22" s="216">
        <v>3631</v>
      </c>
      <c r="B22" s="217" t="s">
        <v>172</v>
      </c>
      <c r="C22" s="218">
        <v>1177</v>
      </c>
      <c r="D22" s="219" t="s">
        <v>154</v>
      </c>
      <c r="F22" s="221"/>
    </row>
    <row r="23" spans="1:6" ht="15.75">
      <c r="A23" s="220">
        <v>3631</v>
      </c>
      <c r="B23" s="212" t="s">
        <v>173</v>
      </c>
      <c r="C23" s="213">
        <v>100</v>
      </c>
      <c r="D23" s="214"/>
      <c r="F23" s="222"/>
    </row>
    <row r="24" spans="1:6" ht="15.75">
      <c r="A24" s="223">
        <v>3632</v>
      </c>
      <c r="B24" s="217" t="s">
        <v>174</v>
      </c>
      <c r="C24" s="218">
        <v>15000</v>
      </c>
      <c r="D24" s="219" t="s">
        <v>175</v>
      </c>
      <c r="F24" s="210"/>
    </row>
    <row r="25" spans="1:6" ht="15.75">
      <c r="A25" s="220">
        <v>3633</v>
      </c>
      <c r="B25" s="212" t="s">
        <v>176</v>
      </c>
      <c r="C25" s="213">
        <v>50</v>
      </c>
      <c r="D25" s="214"/>
      <c r="F25" s="210"/>
    </row>
    <row r="26" spans="1:6" ht="15.75">
      <c r="A26" s="216">
        <v>3639</v>
      </c>
      <c r="B26" s="217" t="s">
        <v>177</v>
      </c>
      <c r="C26" s="218">
        <v>100</v>
      </c>
      <c r="D26" s="219"/>
      <c r="F26" s="210"/>
    </row>
    <row r="27" spans="1:6" ht="15.75">
      <c r="A27" s="220">
        <v>3745</v>
      </c>
      <c r="B27" s="212" t="s">
        <v>178</v>
      </c>
      <c r="C27" s="213">
        <v>50</v>
      </c>
      <c r="D27" s="214"/>
      <c r="F27" s="224"/>
    </row>
    <row r="28" spans="1:6" ht="16.5" thickBot="1">
      <c r="A28" s="225">
        <v>4351</v>
      </c>
      <c r="B28" s="226" t="s">
        <v>179</v>
      </c>
      <c r="C28" s="227">
        <v>51000</v>
      </c>
      <c r="D28" s="228" t="s">
        <v>180</v>
      </c>
      <c r="F28" s="224"/>
    </row>
    <row r="29" ht="13.5" thickBot="1"/>
    <row r="30" spans="1:4" ht="16.5" thickBot="1">
      <c r="A30" s="64"/>
      <c r="B30" s="178" t="s">
        <v>181</v>
      </c>
      <c r="C30" s="229">
        <f>SUM(C7:C29)</f>
        <v>176127</v>
      </c>
      <c r="D30" s="179"/>
    </row>
    <row r="32" spans="1:2" ht="12.75">
      <c r="A32" t="s">
        <v>51</v>
      </c>
      <c r="B32" s="113">
        <v>44209</v>
      </c>
    </row>
    <row r="33" spans="1:2" ht="12.75">
      <c r="A33" t="s">
        <v>52</v>
      </c>
      <c r="B33" t="s">
        <v>182</v>
      </c>
    </row>
  </sheetData>
  <sheetProtection/>
  <mergeCells count="1">
    <mergeCell ref="B4:C4"/>
  </mergeCells>
  <printOptions/>
  <pageMargins left="0.7" right="0.7" top="0.787401575" bottom="0.787401575"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E20"/>
  <sheetViews>
    <sheetView zoomScalePageLayoutView="0" workbookViewId="0" topLeftCell="A1">
      <selection activeCell="C17" sqref="C17"/>
    </sheetView>
  </sheetViews>
  <sheetFormatPr defaultColWidth="9.00390625" defaultRowHeight="12.75"/>
  <cols>
    <col min="1" max="1" width="11.75390625" style="0" customWidth="1"/>
    <col min="2" max="2" width="47.25390625" style="0" customWidth="1"/>
    <col min="3" max="3" width="15.25390625" style="0" customWidth="1"/>
    <col min="4" max="4" width="29.375" style="0" customWidth="1"/>
  </cols>
  <sheetData>
    <row r="1" spans="1:5" ht="25.5" customHeight="1">
      <c r="A1" s="134" t="s">
        <v>184</v>
      </c>
      <c r="B1" s="134"/>
      <c r="C1" s="134"/>
      <c r="D1" s="109"/>
      <c r="E1" s="109"/>
    </row>
    <row r="2" spans="1:5" ht="19.5" thickBot="1">
      <c r="A2" s="157"/>
      <c r="B2" s="157"/>
      <c r="C2" s="157"/>
      <c r="D2" s="109"/>
      <c r="E2" s="109"/>
    </row>
    <row r="3" spans="1:4" ht="25.5" customHeight="1" thickBot="1">
      <c r="A3" s="110"/>
      <c r="B3" s="303" t="s">
        <v>68</v>
      </c>
      <c r="C3" s="303"/>
      <c r="D3" s="111"/>
    </row>
    <row r="4" spans="1:4" ht="34.5" customHeight="1" thickBot="1">
      <c r="A4" s="135" t="s">
        <v>46</v>
      </c>
      <c r="B4" s="136" t="s">
        <v>47</v>
      </c>
      <c r="C4" s="137" t="s">
        <v>48</v>
      </c>
      <c r="D4" s="138" t="s">
        <v>49</v>
      </c>
    </row>
    <row r="5" spans="1:4" ht="17.25" customHeight="1">
      <c r="A5" s="139">
        <v>3111</v>
      </c>
      <c r="B5" s="140" t="s">
        <v>185</v>
      </c>
      <c r="C5" s="180">
        <v>70000</v>
      </c>
      <c r="D5" s="141" t="s">
        <v>186</v>
      </c>
    </row>
    <row r="6" spans="1:4" ht="18" customHeight="1">
      <c r="A6" s="142">
        <v>3111</v>
      </c>
      <c r="B6" s="15" t="s">
        <v>187</v>
      </c>
      <c r="C6" s="143">
        <v>90000</v>
      </c>
      <c r="D6" s="144" t="s">
        <v>186</v>
      </c>
    </row>
    <row r="7" spans="1:4" ht="16.5" customHeight="1">
      <c r="A7" s="142">
        <v>3111</v>
      </c>
      <c r="B7" s="15" t="s">
        <v>188</v>
      </c>
      <c r="C7" s="143">
        <v>170000</v>
      </c>
      <c r="D7" s="144" t="s">
        <v>186</v>
      </c>
    </row>
    <row r="8" spans="1:4" ht="16.5" customHeight="1">
      <c r="A8" s="142">
        <v>3113</v>
      </c>
      <c r="B8" s="15" t="s">
        <v>189</v>
      </c>
      <c r="C8" s="143">
        <v>420000</v>
      </c>
      <c r="D8" s="144" t="s">
        <v>186</v>
      </c>
    </row>
    <row r="9" spans="1:4" ht="18.75" customHeight="1">
      <c r="A9" s="142">
        <v>3113</v>
      </c>
      <c r="B9" s="15" t="s">
        <v>190</v>
      </c>
      <c r="C9" s="143">
        <v>130000</v>
      </c>
      <c r="D9" s="144" t="s">
        <v>186</v>
      </c>
    </row>
    <row r="10" spans="1:4" ht="16.5" customHeight="1">
      <c r="A10" s="142">
        <v>3314</v>
      </c>
      <c r="B10" s="15" t="s">
        <v>191</v>
      </c>
      <c r="C10" s="143">
        <v>100000</v>
      </c>
      <c r="D10" s="144" t="s">
        <v>192</v>
      </c>
    </row>
    <row r="11" spans="1:4" ht="19.5" customHeight="1">
      <c r="A11" s="142">
        <v>3315</v>
      </c>
      <c r="B11" s="15" t="s">
        <v>193</v>
      </c>
      <c r="C11" s="143">
        <v>300000</v>
      </c>
      <c r="D11" s="144" t="s">
        <v>186</v>
      </c>
    </row>
    <row r="12" spans="1:4" ht="24.75" customHeight="1">
      <c r="A12" s="142"/>
      <c r="B12" s="15"/>
      <c r="C12" s="143"/>
      <c r="D12" s="144"/>
    </row>
    <row r="13" spans="1:4" ht="12.75">
      <c r="A13" s="142"/>
      <c r="B13" s="15"/>
      <c r="C13" s="143"/>
      <c r="D13" s="144"/>
    </row>
    <row r="14" spans="1:4" ht="12.75">
      <c r="A14" s="142"/>
      <c r="B14" s="15"/>
      <c r="C14" s="143"/>
      <c r="D14" s="144"/>
    </row>
    <row r="15" spans="1:4" ht="13.5" customHeight="1">
      <c r="A15" s="142"/>
      <c r="B15" s="15"/>
      <c r="C15" s="143"/>
      <c r="D15" s="144"/>
    </row>
    <row r="16" spans="1:4" ht="13.5" thickBot="1">
      <c r="A16" s="145"/>
      <c r="B16" s="146"/>
      <c r="C16" s="147"/>
      <c r="D16" s="148"/>
    </row>
    <row r="17" spans="1:4" ht="15.75" thickBot="1">
      <c r="A17" s="149" t="s">
        <v>50</v>
      </c>
      <c r="B17" s="150"/>
      <c r="C17" s="230">
        <f>SUM(C5:C16)</f>
        <v>1280000</v>
      </c>
      <c r="D17" s="151"/>
    </row>
    <row r="19" spans="1:2" ht="12.75">
      <c r="A19" t="s">
        <v>56</v>
      </c>
      <c r="B19" s="113">
        <v>44210</v>
      </c>
    </row>
    <row r="20" spans="1:2" ht="12.75">
      <c r="A20" t="s">
        <v>52</v>
      </c>
      <c r="B20" t="s">
        <v>57</v>
      </c>
    </row>
  </sheetData>
  <sheetProtection/>
  <mergeCells count="1">
    <mergeCell ref="B3:C3"/>
  </mergeCells>
  <printOptions/>
  <pageMargins left="0.7" right="0.7" top="0.787401575" bottom="0.787401575" header="0.3" footer="0.3"/>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19"/>
  <sheetViews>
    <sheetView zoomScalePageLayoutView="0" workbookViewId="0" topLeftCell="A1">
      <selection activeCell="D14" sqref="D14"/>
    </sheetView>
  </sheetViews>
  <sheetFormatPr defaultColWidth="9.00390625" defaultRowHeight="12.75"/>
  <cols>
    <col min="1" max="1" width="20.00390625" style="0" customWidth="1"/>
    <col min="2" max="2" width="49.00390625" style="0" customWidth="1"/>
    <col min="3" max="3" width="17.625" style="0" customWidth="1"/>
    <col min="4" max="4" width="21.25390625" style="0" customWidth="1"/>
    <col min="5" max="5" width="74.875" style="0" customWidth="1"/>
  </cols>
  <sheetData>
    <row r="1" ht="20.25" customHeight="1">
      <c r="B1" s="60" t="s">
        <v>221</v>
      </c>
    </row>
    <row r="2" ht="13.5" thickBot="1"/>
    <row r="3" spans="1:5" ht="12.75" customHeight="1">
      <c r="A3" s="304" t="s">
        <v>200</v>
      </c>
      <c r="B3" s="307" t="s">
        <v>201</v>
      </c>
      <c r="C3" s="310" t="s">
        <v>202</v>
      </c>
      <c r="D3" s="307" t="s">
        <v>203</v>
      </c>
      <c r="E3" s="313" t="s">
        <v>204</v>
      </c>
    </row>
    <row r="4" spans="1:5" ht="12.75">
      <c r="A4" s="305"/>
      <c r="B4" s="308"/>
      <c r="C4" s="311"/>
      <c r="D4" s="308"/>
      <c r="E4" s="314"/>
    </row>
    <row r="5" spans="1:5" ht="13.5" thickBot="1">
      <c r="A5" s="306"/>
      <c r="B5" s="309"/>
      <c r="C5" s="312"/>
      <c r="D5" s="309"/>
      <c r="E5" s="315"/>
    </row>
    <row r="6" spans="1:5" ht="12.75">
      <c r="A6" s="260" t="s">
        <v>205</v>
      </c>
      <c r="B6" s="263" t="s">
        <v>206</v>
      </c>
      <c r="C6" s="264">
        <v>1200000</v>
      </c>
      <c r="D6" s="259"/>
      <c r="E6" s="262" t="s">
        <v>207</v>
      </c>
    </row>
    <row r="7" spans="1:5" ht="51">
      <c r="A7" s="260" t="s">
        <v>208</v>
      </c>
      <c r="B7" s="265" t="s">
        <v>209</v>
      </c>
      <c r="C7" s="264">
        <v>10000000</v>
      </c>
      <c r="D7" s="261" t="s">
        <v>240</v>
      </c>
      <c r="E7" s="262" t="s">
        <v>210</v>
      </c>
    </row>
    <row r="8" spans="1:5" ht="12.75">
      <c r="A8" s="260" t="s">
        <v>211</v>
      </c>
      <c r="B8" s="265" t="s">
        <v>212</v>
      </c>
      <c r="C8" s="264">
        <v>3000000</v>
      </c>
      <c r="D8" s="259"/>
      <c r="E8" s="262"/>
    </row>
    <row r="9" spans="1:5" ht="25.5">
      <c r="A9" s="260" t="s">
        <v>213</v>
      </c>
      <c r="B9" s="266" t="s">
        <v>214</v>
      </c>
      <c r="C9" s="264"/>
      <c r="D9" s="259"/>
      <c r="E9" s="267" t="s">
        <v>215</v>
      </c>
    </row>
    <row r="10" spans="1:5" ht="16.5" thickBot="1">
      <c r="A10" s="268" t="s">
        <v>216</v>
      </c>
      <c r="B10" s="242" t="s">
        <v>217</v>
      </c>
      <c r="C10" s="269"/>
      <c r="D10" s="242"/>
      <c r="E10" s="270" t="s">
        <v>218</v>
      </c>
    </row>
    <row r="11" spans="1:5" ht="24" customHeight="1" thickBot="1">
      <c r="A11" s="268"/>
      <c r="B11" s="242" t="s">
        <v>50</v>
      </c>
      <c r="C11" s="271">
        <f>SUM(C6:C10)</f>
        <v>14200000</v>
      </c>
      <c r="D11" s="150"/>
      <c r="E11" s="151"/>
    </row>
    <row r="12" spans="1:5" ht="12.75">
      <c r="A12" s="243"/>
      <c r="E12" s="244"/>
    </row>
    <row r="13" spans="1:5" ht="15">
      <c r="A13" s="243"/>
      <c r="B13" s="245"/>
      <c r="E13" s="246" t="s">
        <v>219</v>
      </c>
    </row>
    <row r="14" spans="1:5" ht="408">
      <c r="A14" s="243"/>
      <c r="B14" s="245"/>
      <c r="E14" s="247" t="s">
        <v>220</v>
      </c>
    </row>
    <row r="15" spans="1:5" ht="114.75">
      <c r="A15" s="243"/>
      <c r="B15" s="248"/>
      <c r="C15" s="249"/>
      <c r="E15" s="250" t="s">
        <v>241</v>
      </c>
    </row>
    <row r="16" spans="1:5" ht="12.75">
      <c r="A16" s="243"/>
      <c r="B16" s="243"/>
      <c r="C16" s="249"/>
      <c r="E16" s="250"/>
    </row>
    <row r="17" spans="1:5" ht="12.75">
      <c r="A17" s="243" t="s">
        <v>222</v>
      </c>
      <c r="B17" s="243"/>
      <c r="C17" s="249"/>
      <c r="E17" s="250"/>
    </row>
    <row r="18" spans="1:5" ht="12.75">
      <c r="A18" s="243" t="s">
        <v>242</v>
      </c>
      <c r="B18" s="248"/>
      <c r="E18" s="250"/>
    </row>
    <row r="19" spans="1:5" ht="12.75">
      <c r="A19" s="243"/>
      <c r="B19" s="243"/>
      <c r="C19" s="249"/>
      <c r="D19" s="249"/>
      <c r="E19" s="250"/>
    </row>
  </sheetData>
  <sheetProtection/>
  <mergeCells count="5">
    <mergeCell ref="A3:A5"/>
    <mergeCell ref="B3:B5"/>
    <mergeCell ref="C3:C5"/>
    <mergeCell ref="D3:D5"/>
    <mergeCell ref="E3:E5"/>
  </mergeCells>
  <printOptions/>
  <pageMargins left="0.7" right="0.7" top="0.787401575" bottom="0.787401575" header="0.3" footer="0.3"/>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Pólová Pavla Ing.</cp:lastModifiedBy>
  <cp:lastPrinted>2021-02-10T09:56:15Z</cp:lastPrinted>
  <dcterms:created xsi:type="dcterms:W3CDTF">1997-01-24T11:07:25Z</dcterms:created>
  <dcterms:modified xsi:type="dcterms:W3CDTF">2021-02-10T09:57:42Z</dcterms:modified>
  <cp:category/>
  <cp:version/>
  <cp:contentType/>
  <cp:contentStatus/>
</cp:coreProperties>
</file>