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Polova\Polova\Rozpočet 2020\"/>
    </mc:Choice>
  </mc:AlternateContent>
  <xr:revisionPtr revIDLastSave="0" documentId="14_{1977EB6A-5580-4668-9EE3-74B4B530769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ozpočet JC 2020" sheetId="5" r:id="rId1"/>
    <sheet name="komentář č.1 ostatní služby" sheetId="3" r:id="rId2"/>
    <sheet name="komentář č.2 výnosy z prodeje " sheetId="4" r:id="rId3"/>
    <sheet name="komentář č.3 náklady město" sheetId="6" r:id="rId4"/>
    <sheet name="univerzální akce ve městě" sheetId="8" r:id="rId5"/>
    <sheet name="List4" sheetId="9" r:id="rId6"/>
    <sheet name="List5" sheetId="10" r:id="rId7"/>
  </sheets>
  <definedNames>
    <definedName name="_xlnm.Print_Area" localSheetId="0">'rozpočet JC 2020'!$A$1:$I$69</definedName>
  </definedNames>
  <calcPr calcId="191029"/>
</workbook>
</file>

<file path=xl/calcChain.xml><?xml version="1.0" encoding="utf-8"?>
<calcChain xmlns="http://schemas.openxmlformats.org/spreadsheetml/2006/main">
  <c r="D24" i="6" l="1"/>
  <c r="D7" i="4" l="1"/>
  <c r="E7" i="4"/>
  <c r="F7" i="4"/>
  <c r="C7" i="4" l="1"/>
  <c r="C25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10" i="3"/>
  <c r="C9" i="3"/>
  <c r="C9" i="4"/>
  <c r="C10" i="4"/>
  <c r="C11" i="4"/>
  <c r="C12" i="4"/>
  <c r="C13" i="4"/>
  <c r="C14" i="4"/>
  <c r="C8" i="4"/>
  <c r="C8" i="3" l="1"/>
  <c r="D60" i="5"/>
  <c r="D63" i="5"/>
  <c r="C60" i="5"/>
  <c r="C63" i="5"/>
  <c r="D23" i="5"/>
  <c r="C23" i="5"/>
  <c r="C19" i="5"/>
  <c r="D10" i="5"/>
  <c r="C10" i="5"/>
  <c r="D5" i="5"/>
  <c r="D42" i="5"/>
  <c r="D64" i="5" s="1"/>
  <c r="D65" i="5" s="1"/>
  <c r="C5" i="5"/>
  <c r="C42" i="5"/>
  <c r="C64" i="5" s="1"/>
  <c r="C65" i="5" s="1"/>
  <c r="C66" i="5" s="1"/>
  <c r="G19" i="5"/>
  <c r="G10" i="5"/>
  <c r="E10" i="5"/>
  <c r="G5" i="5"/>
  <c r="E5" i="5"/>
  <c r="F8" i="3"/>
  <c r="E8" i="3"/>
  <c r="D8" i="3"/>
  <c r="H60" i="5"/>
  <c r="H63" i="5"/>
  <c r="G60" i="5"/>
  <c r="G63" i="5"/>
  <c r="H23" i="5"/>
  <c r="H19" i="5"/>
  <c r="H10" i="5"/>
  <c r="H5" i="5"/>
  <c r="G23" i="5"/>
  <c r="F60" i="5"/>
  <c r="F63" i="5" s="1"/>
  <c r="F19" i="5"/>
  <c r="F42" i="5" s="1"/>
  <c r="F64" i="5" s="1"/>
  <c r="E60" i="5"/>
  <c r="E63" i="5" s="1"/>
  <c r="F23" i="5"/>
  <c r="E23" i="5"/>
  <c r="E19" i="5"/>
  <c r="F10" i="5"/>
  <c r="F5" i="5"/>
  <c r="H42" i="5"/>
  <c r="H64" i="5" s="1"/>
  <c r="H65" i="5" l="1"/>
  <c r="H66" i="5"/>
  <c r="F65" i="5"/>
  <c r="E42" i="5"/>
  <c r="E64" i="5" s="1"/>
  <c r="E65" i="5" s="1"/>
  <c r="G42" i="5"/>
  <c r="G64" i="5" s="1"/>
  <c r="G66" i="5" s="1"/>
  <c r="E66" i="5" l="1"/>
  <c r="G65" i="5"/>
</calcChain>
</file>

<file path=xl/sharedStrings.xml><?xml version="1.0" encoding="utf-8"?>
<sst xmlns="http://schemas.openxmlformats.org/spreadsheetml/2006/main" count="402" uniqueCount="197">
  <si>
    <t>text</t>
  </si>
  <si>
    <t>účet</t>
  </si>
  <si>
    <t>Spotřeba materiálu</t>
  </si>
  <si>
    <t>Spotřeba energie</t>
  </si>
  <si>
    <t>Prodané zboží</t>
  </si>
  <si>
    <t>Opravy a udržování</t>
  </si>
  <si>
    <t>Cestovné</t>
  </si>
  <si>
    <t>Náklady na reprezentaci</t>
  </si>
  <si>
    <t>Ostatní služby</t>
  </si>
  <si>
    <t>Mzdové náklady</t>
  </si>
  <si>
    <t>Zákonné soc.pojištění</t>
  </si>
  <si>
    <t>Ostatní sociální pojištění</t>
  </si>
  <si>
    <t>Zákonné sociální náklady</t>
  </si>
  <si>
    <t>Úroky</t>
  </si>
  <si>
    <t>úč.tř.5</t>
  </si>
  <si>
    <t>NÁKLADY CELKEM</t>
  </si>
  <si>
    <t>VÝNOSY CELKEM</t>
  </si>
  <si>
    <t>tř. 6</t>
  </si>
  <si>
    <t>Výnosy celkem</t>
  </si>
  <si>
    <t>tř. 5</t>
  </si>
  <si>
    <t>Náklady celkem</t>
  </si>
  <si>
    <t>úč.tř.6</t>
  </si>
  <si>
    <t>Jiné sociální náklady</t>
  </si>
  <si>
    <t>Ostatní náklady z činnosti</t>
  </si>
  <si>
    <t>Výnosy z prodeje služeb</t>
  </si>
  <si>
    <t>Výnosy z pronájmu</t>
  </si>
  <si>
    <t>Jiné výnosy z vlastních výkonů</t>
  </si>
  <si>
    <t>Jiné pokuty a penále</t>
  </si>
  <si>
    <t>Výnosy z prodeje DHM kromě pozemků</t>
  </si>
  <si>
    <t>Ostatní výnosy z činnosti</t>
  </si>
  <si>
    <t>Daň silniční</t>
  </si>
  <si>
    <t>Jiné daně a poplatky</t>
  </si>
  <si>
    <t>Dary</t>
  </si>
  <si>
    <t>Odpisy dlouhodobého majetku</t>
  </si>
  <si>
    <t>Tvorba a zůčt.opravných položek</t>
  </si>
  <si>
    <t>Náklady z odepsaných pohledávek</t>
  </si>
  <si>
    <t>Změna stavu nedokončené výroby</t>
  </si>
  <si>
    <t>Aktivace materiálu a zboží</t>
  </si>
  <si>
    <t>Ostatní finanční výnosy</t>
  </si>
  <si>
    <t>v tom:</t>
  </si>
  <si>
    <t>potraviny</t>
  </si>
  <si>
    <t>DDHM</t>
  </si>
  <si>
    <t>ostatní</t>
  </si>
  <si>
    <t>plyn</t>
  </si>
  <si>
    <t>el.energie</t>
  </si>
  <si>
    <t>pevná paliva</t>
  </si>
  <si>
    <t>telekomunikace, internet</t>
  </si>
  <si>
    <t>nájemné</t>
  </si>
  <si>
    <t>platy-závazný ukazatel</t>
  </si>
  <si>
    <t>OON-závazný ukazatel</t>
  </si>
  <si>
    <t>platy-ostatní</t>
  </si>
  <si>
    <t>OON-ostatní</t>
  </si>
  <si>
    <t>Ostatní finanční náklady</t>
  </si>
  <si>
    <t>Výnosy z prodaného zboží</t>
  </si>
  <si>
    <t>voda (bez stočného-je ve službách)</t>
  </si>
  <si>
    <t>knihy, propagační materiály</t>
  </si>
  <si>
    <t>Jiné provozní výnosy - dotace</t>
  </si>
  <si>
    <t>činnost</t>
  </si>
  <si>
    <t>Tvorba zúčtování rezerv</t>
  </si>
  <si>
    <t xml:space="preserve">JUPITER CLUB s.r.o. VELKÉ MEZIŘÍČÍ </t>
  </si>
  <si>
    <t>DOTACE dílčí</t>
  </si>
  <si>
    <t>schválený rozpočet 2019</t>
  </si>
  <si>
    <t>úsek medializace a komunikace</t>
  </si>
  <si>
    <t>synt.</t>
  </si>
  <si>
    <t>celkem</t>
  </si>
  <si>
    <t>medializace</t>
  </si>
  <si>
    <t>půjčovné</t>
  </si>
  <si>
    <t>odpady</t>
  </si>
  <si>
    <t>inzerce, reklama, propagace</t>
  </si>
  <si>
    <t>revize, požární ochrana</t>
  </si>
  <si>
    <t>tisk</t>
  </si>
  <si>
    <t>honoráře, ozvučení, tech.zajištění, ubytování</t>
  </si>
  <si>
    <t>právní služby,daň.zastupování, zpracování mezd</t>
  </si>
  <si>
    <t>ostatní - praní ubrusů, vazba aj.</t>
  </si>
  <si>
    <t>SW, grafické a redakční práce, internet, el.pošta</t>
  </si>
  <si>
    <t>občerstvení</t>
  </si>
  <si>
    <t>přepravné</t>
  </si>
  <si>
    <t>poštovné</t>
  </si>
  <si>
    <t>telefony</t>
  </si>
  <si>
    <t xml:space="preserve">stočné </t>
  </si>
  <si>
    <t xml:space="preserve">nájemné </t>
  </si>
  <si>
    <t>školení, semináře, porady</t>
  </si>
  <si>
    <t>členské příspěvky</t>
  </si>
  <si>
    <t>komentář č.1</t>
  </si>
  <si>
    <t>jiné příjmy</t>
  </si>
  <si>
    <t>kurzovné</t>
  </si>
  <si>
    <t>vstupné pořady vč. ostatních realizací</t>
  </si>
  <si>
    <t>vstupné kino</t>
  </si>
  <si>
    <t xml:space="preserve"> </t>
  </si>
  <si>
    <t>Seznam pravidelných ročních akcí ve městě</t>
  </si>
  <si>
    <t>Akce</t>
  </si>
  <si>
    <t>Termín konání akce</t>
  </si>
  <si>
    <t>Zajišťuje (pořádá)</t>
  </si>
  <si>
    <t>Formát</t>
  </si>
  <si>
    <t>Formát  na webovou stránku*</t>
  </si>
  <si>
    <t>Formát na el. úřední desku*</t>
  </si>
  <si>
    <t>Formát na LCD panely*</t>
  </si>
  <si>
    <t>Formát na plakátovací plochy</t>
  </si>
  <si>
    <t>Ples města</t>
  </si>
  <si>
    <t>Leden</t>
  </si>
  <si>
    <t>Město VM</t>
  </si>
  <si>
    <t>A3</t>
  </si>
  <si>
    <t>740x490</t>
  </si>
  <si>
    <t>980x550</t>
  </si>
  <si>
    <t>Novoroční koncert</t>
  </si>
  <si>
    <t>Jupiter club</t>
  </si>
  <si>
    <t>Charitativní koncert</t>
  </si>
  <si>
    <t>Březen - duben</t>
  </si>
  <si>
    <t>Velikonoční výstava</t>
  </si>
  <si>
    <t>Březen – duben</t>
  </si>
  <si>
    <t>Jupiter club (Svaz žen)</t>
  </si>
  <si>
    <t>Velikonoce (přání)</t>
  </si>
  <si>
    <t>Město VM, odbor školství</t>
  </si>
  <si>
    <t>-</t>
  </si>
  <si>
    <t>Sportovec roku</t>
  </si>
  <si>
    <t>Město VM, odbor školství a odbor výstavby</t>
  </si>
  <si>
    <t>Čarodějnice</t>
  </si>
  <si>
    <t>Duben</t>
  </si>
  <si>
    <t>Den Země</t>
  </si>
  <si>
    <t>Město VM, odbor správní</t>
  </si>
  <si>
    <t>Vzpomínka obětem II. sv. války</t>
  </si>
  <si>
    <t>Květen</t>
  </si>
  <si>
    <t>Muzikanti dětem</t>
  </si>
  <si>
    <t>Charitativní akce</t>
  </si>
  <si>
    <t>Trhy</t>
  </si>
  <si>
    <t>Město VM, odbor finanční</t>
  </si>
  <si>
    <t>Festival muzejních nocí</t>
  </si>
  <si>
    <t>Muzeum VM</t>
  </si>
  <si>
    <t>Evropský festival filozofie</t>
  </si>
  <si>
    <t>Červen</t>
  </si>
  <si>
    <t xml:space="preserve">Jupiter club </t>
  </si>
  <si>
    <t>Concentus Moraviae</t>
  </si>
  <si>
    <t>Concentus Moraviae + JC</t>
  </si>
  <si>
    <t>Pouť</t>
  </si>
  <si>
    <t>Město VM, odbor SMB</t>
  </si>
  <si>
    <t>Rozkvetlé město (soutěž)</t>
  </si>
  <si>
    <t>Velkomeziříčské kulturní léto</t>
  </si>
  <si>
    <t>Červenec – srpen</t>
  </si>
  <si>
    <t>Dny zdraví</t>
  </si>
  <si>
    <t>Září</t>
  </si>
  <si>
    <t>Evropský týden mobility</t>
  </si>
  <si>
    <t>Historické slavnosti</t>
  </si>
  <si>
    <t>Drakiáda</t>
  </si>
  <si>
    <t>Podnikatelé města + Dóza</t>
  </si>
  <si>
    <t>Gastroden</t>
  </si>
  <si>
    <t>Říjen</t>
  </si>
  <si>
    <t>Hotelová škola</t>
  </si>
  <si>
    <t>Desatero problémů města</t>
  </si>
  <si>
    <t>Adventní světýlka</t>
  </si>
  <si>
    <t>Listopad</t>
  </si>
  <si>
    <t>Přehlídka středních škol</t>
  </si>
  <si>
    <t>Vánoční trhy</t>
  </si>
  <si>
    <t>Prosinec</t>
  </si>
  <si>
    <t>Vánoční město (soutěž)</t>
  </si>
  <si>
    <t>Vánoční město (foto)</t>
  </si>
  <si>
    <t>Vánoční výstava</t>
  </si>
  <si>
    <t>Ohňostroj</t>
  </si>
  <si>
    <t>PF města VM</t>
  </si>
  <si>
    <t>ČINNOST JUPITER CLUBU</t>
  </si>
  <si>
    <t>Akce na podporu propagace města</t>
  </si>
  <si>
    <t>Novoroční ohňostroj</t>
  </si>
  <si>
    <t>Den zdraví</t>
  </si>
  <si>
    <t>technická podpora</t>
  </si>
  <si>
    <t>pódium, zázemí, personál</t>
  </si>
  <si>
    <t>pódium, personál</t>
  </si>
  <si>
    <t>pódium, personál, stoly, židle, lavice</t>
  </si>
  <si>
    <t>komentář č.2</t>
  </si>
  <si>
    <t>komentář č.3</t>
  </si>
  <si>
    <t>součást rozpočtu</t>
  </si>
  <si>
    <t>CELKEM</t>
  </si>
  <si>
    <t xml:space="preserve">Zájmové útvary: </t>
  </si>
  <si>
    <t>Vlastivědná a genealogická společnost, Spolek žen, Horáčan,</t>
  </si>
  <si>
    <t>Loutkové divadlo, Stetson, Filatelisté, Ikaros, Jazz club,</t>
  </si>
  <si>
    <t>prostory, zvučení, kopírování, propagace</t>
  </si>
  <si>
    <t>Sportovec města</t>
  </si>
  <si>
    <t>prostory, zvučení, projekce, personál</t>
  </si>
  <si>
    <t>personál, projekce</t>
  </si>
  <si>
    <t>prostory, projekce, personál, zvuk</t>
  </si>
  <si>
    <t>Zastupitelstvo města - cca 10xrok</t>
  </si>
  <si>
    <t>Senior club …</t>
  </si>
  <si>
    <t>výnosy z pronájmu</t>
  </si>
  <si>
    <r>
      <t>ROZPOČET NA ROK 2020</t>
    </r>
    <r>
      <rPr>
        <sz val="14"/>
        <rFont val="Arial CE"/>
        <charset val="238"/>
      </rPr>
      <t xml:space="preserve"> </t>
    </r>
    <r>
      <rPr>
        <b/>
        <sz val="14"/>
        <rFont val="Arial CE"/>
        <family val="2"/>
        <charset val="238"/>
      </rPr>
      <t xml:space="preserve">  (v tis.Kč) </t>
    </r>
  </si>
  <si>
    <t>očekávaná skutečnost 2019</t>
  </si>
  <si>
    <t>návrh 2020</t>
  </si>
  <si>
    <t>schválený rozpočet 2020</t>
  </si>
  <si>
    <t>rozpočet 2020</t>
  </si>
  <si>
    <t>inzerce, propagace, reklamní služby</t>
  </si>
  <si>
    <t>poznámka, komentář       (uvést
číselný odkaz)</t>
  </si>
  <si>
    <t>pódium</t>
  </si>
  <si>
    <t>Dne: 26.9.2019</t>
  </si>
  <si>
    <t>Zpracoval: Mgr. Milan Dufek, Marie Pospíšilová</t>
  </si>
  <si>
    <t>Komentář č. 3</t>
  </si>
  <si>
    <t>Komentář č. 2</t>
  </si>
  <si>
    <t>Komentář č. 1</t>
  </si>
  <si>
    <t>DOTACE CELKEM 2020</t>
  </si>
  <si>
    <t>STANOVENÍ VÝŠE DOTACE  na rok 2020</t>
  </si>
  <si>
    <t xml:space="preserve"> + 20tis. VMléto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</si>
</sst>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6" x14ac:knownFonts="1">
    <font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4"/>
      <name val="Arial CE"/>
      <charset val="238"/>
    </font>
    <font>
      <b/>
      <sz val="10"/>
      <name val="Arial CE"/>
      <family val="2"/>
      <charset val="238"/>
    </font>
    <font>
      <b/>
      <sz val="12"/>
      <name val="Times New Roman"/>
      <family val="1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 CE"/>
      <charset val="238"/>
    </font>
    <font>
      <sz val="11"/>
      <color rgb="FFFF0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2" fillId="2" borderId="0" xfId="0" applyFont="1" applyFill="1" applyBorder="1"/>
    <xf numFmtId="4" fontId="2" fillId="2" borderId="0" xfId="0" applyNumberFormat="1" applyFont="1" applyFill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3" fontId="2" fillId="2" borderId="4" xfId="0" applyNumberFormat="1" applyFont="1" applyFill="1" applyBorder="1"/>
    <xf numFmtId="3" fontId="3" fillId="2" borderId="5" xfId="0" applyNumberFormat="1" applyFont="1" applyFill="1" applyBorder="1"/>
    <xf numFmtId="3" fontId="3" fillId="2" borderId="6" xfId="0" applyNumberFormat="1" applyFont="1" applyFill="1" applyBorder="1"/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3" fontId="2" fillId="2" borderId="8" xfId="0" applyNumberFormat="1" applyFont="1" applyFill="1" applyBorder="1"/>
    <xf numFmtId="3" fontId="2" fillId="2" borderId="3" xfId="0" applyNumberFormat="1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0" fontId="3" fillId="2" borderId="0" xfId="0" applyFont="1" applyFill="1"/>
    <xf numFmtId="0" fontId="2" fillId="2" borderId="0" xfId="0" applyFont="1" applyFill="1"/>
    <xf numFmtId="0" fontId="2" fillId="2" borderId="11" xfId="0" applyFont="1" applyFill="1" applyBorder="1"/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/>
    <xf numFmtId="0" fontId="3" fillId="2" borderId="12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2" fillId="2" borderId="16" xfId="0" applyFont="1" applyFill="1" applyBorder="1"/>
    <xf numFmtId="0" fontId="2" fillId="2" borderId="14" xfId="0" applyFont="1" applyFill="1" applyBorder="1"/>
    <xf numFmtId="0" fontId="3" fillId="2" borderId="0" xfId="0" applyFont="1" applyFill="1" applyBorder="1"/>
    <xf numFmtId="0" fontId="3" fillId="2" borderId="17" xfId="0" applyFont="1" applyFill="1" applyBorder="1" applyAlignment="1">
      <alignment horizontal="right"/>
    </xf>
    <xf numFmtId="0" fontId="2" fillId="2" borderId="17" xfId="0" applyFont="1" applyFill="1" applyBorder="1"/>
    <xf numFmtId="0" fontId="3" fillId="2" borderId="18" xfId="0" applyFont="1" applyFill="1" applyBorder="1"/>
    <xf numFmtId="0" fontId="3" fillId="2" borderId="16" xfId="0" applyFont="1" applyFill="1" applyBorder="1"/>
    <xf numFmtId="3" fontId="3" fillId="2" borderId="19" xfId="0" applyNumberFormat="1" applyFont="1" applyFill="1" applyBorder="1"/>
    <xf numFmtId="3" fontId="2" fillId="2" borderId="20" xfId="0" applyNumberFormat="1" applyFont="1" applyFill="1" applyBorder="1"/>
    <xf numFmtId="3" fontId="3" fillId="2" borderId="21" xfId="0" applyNumberFormat="1" applyFont="1" applyFill="1" applyBorder="1"/>
    <xf numFmtId="0" fontId="2" fillId="2" borderId="11" xfId="0" applyFont="1" applyFill="1" applyBorder="1" applyAlignment="1">
      <alignment horizontal="right"/>
    </xf>
    <xf numFmtId="0" fontId="2" fillId="2" borderId="22" xfId="0" applyFont="1" applyFill="1" applyBorder="1"/>
    <xf numFmtId="3" fontId="2" fillId="2" borderId="23" xfId="0" applyNumberFormat="1" applyFont="1" applyFill="1" applyBorder="1"/>
    <xf numFmtId="3" fontId="2" fillId="2" borderId="24" xfId="0" applyNumberFormat="1" applyFont="1" applyFill="1" applyBorder="1"/>
    <xf numFmtId="0" fontId="2" fillId="2" borderId="17" xfId="0" applyFont="1" applyFill="1" applyBorder="1" applyAlignment="1">
      <alignment vertical="top"/>
    </xf>
    <xf numFmtId="4" fontId="3" fillId="2" borderId="0" xfId="0" applyNumberFormat="1" applyFont="1" applyFill="1"/>
    <xf numFmtId="4" fontId="2" fillId="2" borderId="0" xfId="0" applyNumberFormat="1" applyFont="1" applyFill="1"/>
    <xf numFmtId="3" fontId="3" fillId="2" borderId="25" xfId="0" applyNumberFormat="1" applyFont="1" applyFill="1" applyBorder="1"/>
    <xf numFmtId="3" fontId="3" fillId="2" borderId="26" xfId="0" applyNumberFormat="1" applyFont="1" applyFill="1" applyBorder="1"/>
    <xf numFmtId="0" fontId="3" fillId="2" borderId="27" xfId="0" applyFont="1" applyFill="1" applyBorder="1"/>
    <xf numFmtId="3" fontId="3" fillId="2" borderId="28" xfId="0" applyNumberFormat="1" applyFont="1" applyFill="1" applyBorder="1"/>
    <xf numFmtId="0" fontId="2" fillId="2" borderId="11" xfId="0" applyFont="1" applyFill="1" applyBorder="1" applyAlignment="1">
      <alignment vertical="center" wrapText="1"/>
    </xf>
    <xf numFmtId="3" fontId="6" fillId="2" borderId="25" xfId="0" applyNumberFormat="1" applyFont="1" applyFill="1" applyBorder="1"/>
    <xf numFmtId="3" fontId="6" fillId="2" borderId="6" xfId="0" applyNumberFormat="1" applyFont="1" applyFill="1" applyBorder="1"/>
    <xf numFmtId="3" fontId="6" fillId="2" borderId="29" xfId="0" applyNumberFormat="1" applyFont="1" applyFill="1" applyBorder="1"/>
    <xf numFmtId="3" fontId="6" fillId="2" borderId="30" xfId="0" applyNumberFormat="1" applyFont="1" applyFill="1" applyBorder="1"/>
    <xf numFmtId="3" fontId="2" fillId="2" borderId="19" xfId="0" applyNumberFormat="1" applyFont="1" applyFill="1" applyBorder="1"/>
    <xf numFmtId="3" fontId="3" fillId="2" borderId="31" xfId="0" applyNumberFormat="1" applyFont="1" applyFill="1" applyBorder="1" applyAlignment="1">
      <alignment vertical="center"/>
    </xf>
    <xf numFmtId="3" fontId="6" fillId="2" borderId="4" xfId="0" applyNumberFormat="1" applyFont="1" applyFill="1" applyBorder="1"/>
    <xf numFmtId="3" fontId="6" fillId="2" borderId="32" xfId="0" applyNumberFormat="1" applyFont="1" applyFill="1" applyBorder="1"/>
    <xf numFmtId="3" fontId="2" fillId="2" borderId="33" xfId="0" applyNumberFormat="1" applyFont="1" applyFill="1" applyBorder="1"/>
    <xf numFmtId="4" fontId="2" fillId="2" borderId="9" xfId="0" applyNumberFormat="1" applyFont="1" applyFill="1" applyBorder="1" applyAlignment="1">
      <alignment horizontal="center" vertical="center"/>
    </xf>
    <xf numFmtId="3" fontId="5" fillId="3" borderId="31" xfId="0" applyNumberFormat="1" applyFont="1" applyFill="1" applyBorder="1" applyAlignment="1">
      <alignment vertical="center"/>
    </xf>
    <xf numFmtId="3" fontId="5" fillId="3" borderId="34" xfId="0" applyNumberFormat="1" applyFont="1" applyFill="1" applyBorder="1" applyAlignment="1">
      <alignment vertical="center"/>
    </xf>
    <xf numFmtId="0" fontId="8" fillId="2" borderId="11" xfId="0" applyFont="1" applyFill="1" applyBorder="1"/>
    <xf numFmtId="4" fontId="2" fillId="4" borderId="9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/>
    <xf numFmtId="3" fontId="3" fillId="4" borderId="1" xfId="0" applyNumberFormat="1" applyFont="1" applyFill="1" applyBorder="1"/>
    <xf numFmtId="3" fontId="3" fillId="4" borderId="2" xfId="0" applyNumberFormat="1" applyFont="1" applyFill="1" applyBorder="1"/>
    <xf numFmtId="3" fontId="3" fillId="4" borderId="3" xfId="0" applyNumberFormat="1" applyFont="1" applyFill="1" applyBorder="1"/>
    <xf numFmtId="3" fontId="2" fillId="4" borderId="10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3" fontId="2" fillId="4" borderId="3" xfId="0" applyNumberFormat="1" applyFont="1" applyFill="1" applyBorder="1"/>
    <xf numFmtId="3" fontId="6" fillId="4" borderId="25" xfId="0" applyNumberFormat="1" applyFont="1" applyFill="1" applyBorder="1"/>
    <xf numFmtId="3" fontId="6" fillId="4" borderId="29" xfId="0" applyNumberFormat="1" applyFont="1" applyFill="1" applyBorder="1"/>
    <xf numFmtId="3" fontId="3" fillId="4" borderId="19" xfId="0" applyNumberFormat="1" applyFont="1" applyFill="1" applyBorder="1"/>
    <xf numFmtId="3" fontId="3" fillId="4" borderId="28" xfId="0" applyNumberFormat="1" applyFont="1" applyFill="1" applyBorder="1"/>
    <xf numFmtId="3" fontId="2" fillId="4" borderId="19" xfId="0" applyNumberFormat="1" applyFont="1" applyFill="1" applyBorder="1"/>
    <xf numFmtId="3" fontId="2" fillId="4" borderId="23" xfId="0" applyNumberFormat="1" applyFont="1" applyFill="1" applyBorder="1"/>
    <xf numFmtId="3" fontId="3" fillId="5" borderId="28" xfId="0" applyNumberFormat="1" applyFont="1" applyFill="1" applyBorder="1"/>
    <xf numFmtId="3" fontId="3" fillId="5" borderId="25" xfId="0" applyNumberFormat="1" applyFont="1" applyFill="1" applyBorder="1"/>
    <xf numFmtId="3" fontId="5" fillId="5" borderId="31" xfId="0" applyNumberFormat="1" applyFont="1" applyFill="1" applyBorder="1" applyAlignment="1">
      <alignment vertical="center"/>
    </xf>
    <xf numFmtId="3" fontId="3" fillId="4" borderId="25" xfId="0" applyNumberFormat="1" applyFont="1" applyFill="1" applyBorder="1"/>
    <xf numFmtId="3" fontId="5" fillId="4" borderId="31" xfId="0" applyNumberFormat="1" applyFont="1" applyFill="1" applyBorder="1" applyAlignment="1">
      <alignment vertical="center"/>
    </xf>
    <xf numFmtId="4" fontId="2" fillId="2" borderId="35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" fillId="0" borderId="36" xfId="0" applyFont="1" applyFill="1" applyBorder="1"/>
    <xf numFmtId="0" fontId="5" fillId="0" borderId="19" xfId="0" applyFont="1" applyFill="1" applyBorder="1"/>
    <xf numFmtId="49" fontId="6" fillId="0" borderId="28" xfId="0" applyNumberFormat="1" applyFont="1" applyFill="1" applyBorder="1" applyAlignment="1">
      <alignment horizontal="center"/>
    </xf>
    <xf numFmtId="0" fontId="5" fillId="0" borderId="9" xfId="0" applyFont="1" applyFill="1" applyBorder="1"/>
    <xf numFmtId="0" fontId="5" fillId="0" borderId="38" xfId="0" applyFont="1" applyFill="1" applyBorder="1"/>
    <xf numFmtId="0" fontId="6" fillId="0" borderId="19" xfId="0" applyFont="1" applyFill="1" applyBorder="1"/>
    <xf numFmtId="0" fontId="6" fillId="0" borderId="32" xfId="0" applyFont="1" applyFill="1" applyBorder="1"/>
    <xf numFmtId="0" fontId="6" fillId="0" borderId="30" xfId="0" applyFont="1" applyFill="1" applyBorder="1"/>
    <xf numFmtId="0" fontId="5" fillId="0" borderId="3" xfId="0" applyFont="1" applyFill="1" applyBorder="1"/>
    <xf numFmtId="0" fontId="6" fillId="0" borderId="4" xfId="0" applyFont="1" applyFill="1" applyBorder="1"/>
    <xf numFmtId="0" fontId="5" fillId="0" borderId="39" xfId="0" applyFont="1" applyFill="1" applyBorder="1"/>
    <xf numFmtId="0" fontId="10" fillId="0" borderId="0" xfId="0" applyFont="1"/>
    <xf numFmtId="0" fontId="13" fillId="0" borderId="14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20" fontId="12" fillId="0" borderId="40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justify" vertical="center" wrapText="1"/>
    </xf>
    <xf numFmtId="0" fontId="11" fillId="0" borderId="29" xfId="0" applyFont="1" applyBorder="1"/>
    <xf numFmtId="3" fontId="2" fillId="2" borderId="0" xfId="0" applyNumberFormat="1" applyFont="1" applyFill="1" applyBorder="1"/>
    <xf numFmtId="3" fontId="2" fillId="3" borderId="0" xfId="0" applyNumberFormat="1" applyFont="1" applyFill="1" applyBorder="1"/>
    <xf numFmtId="0" fontId="14" fillId="0" borderId="0" xfId="0" applyFont="1"/>
    <xf numFmtId="0" fontId="5" fillId="7" borderId="25" xfId="0" applyFont="1" applyFill="1" applyBorder="1"/>
    <xf numFmtId="0" fontId="6" fillId="0" borderId="26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9" xfId="0" applyFont="1" applyBorder="1"/>
    <xf numFmtId="44" fontId="11" fillId="3" borderId="42" xfId="0" applyNumberFormat="1" applyFont="1" applyFill="1" applyBorder="1" applyAlignment="1">
      <alignment horizontal="right"/>
    </xf>
    <xf numFmtId="44" fontId="6" fillId="0" borderId="42" xfId="0" applyNumberFormat="1" applyFont="1" applyBorder="1"/>
    <xf numFmtId="0" fontId="5" fillId="8" borderId="28" xfId="0" applyFont="1" applyFill="1" applyBorder="1"/>
    <xf numFmtId="0" fontId="5" fillId="8" borderId="21" xfId="0" applyFont="1" applyFill="1" applyBorder="1"/>
    <xf numFmtId="44" fontId="5" fillId="8" borderId="43" xfId="0" applyNumberFormat="1" applyFont="1" applyFill="1" applyBorder="1"/>
    <xf numFmtId="0" fontId="5" fillId="2" borderId="14" xfId="0" applyFont="1" applyFill="1" applyBorder="1"/>
    <xf numFmtId="3" fontId="6" fillId="0" borderId="39" xfId="0" applyNumberFormat="1" applyFont="1" applyFill="1" applyBorder="1"/>
    <xf numFmtId="3" fontId="5" fillId="0" borderId="9" xfId="0" applyNumberFormat="1" applyFont="1" applyFill="1" applyBorder="1"/>
    <xf numFmtId="3" fontId="6" fillId="0" borderId="44" xfId="0" applyNumberFormat="1" applyFont="1" applyFill="1" applyBorder="1"/>
    <xf numFmtId="3" fontId="6" fillId="0" borderId="45" xfId="0" applyNumberFormat="1" applyFont="1" applyFill="1" applyBorder="1"/>
    <xf numFmtId="4" fontId="2" fillId="4" borderId="36" xfId="0" applyNumberFormat="1" applyFont="1" applyFill="1" applyBorder="1" applyAlignment="1">
      <alignment horizontal="center" wrapText="1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35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23" xfId="0" applyNumberFormat="1" applyFont="1" applyFill="1" applyBorder="1"/>
    <xf numFmtId="3" fontId="2" fillId="0" borderId="24" xfId="0" applyNumberFormat="1" applyFont="1" applyFill="1" applyBorder="1"/>
    <xf numFmtId="3" fontId="2" fillId="0" borderId="3" xfId="0" applyNumberFormat="1" applyFont="1" applyFill="1" applyBorder="1"/>
    <xf numFmtId="3" fontId="2" fillId="0" borderId="33" xfId="0" applyNumberFormat="1" applyFont="1" applyFill="1" applyBorder="1"/>
    <xf numFmtId="3" fontId="2" fillId="0" borderId="4" xfId="0" applyNumberFormat="1" applyFont="1" applyFill="1" applyBorder="1"/>
    <xf numFmtId="3" fontId="3" fillId="0" borderId="1" xfId="0" applyNumberFormat="1" applyFont="1" applyFill="1" applyBorder="1"/>
    <xf numFmtId="3" fontId="6" fillId="0" borderId="32" xfId="0" applyNumberFormat="1" applyFont="1" applyFill="1" applyBorder="1"/>
    <xf numFmtId="3" fontId="3" fillId="0" borderId="2" xfId="0" applyNumberFormat="1" applyFont="1" applyFill="1" applyBorder="1"/>
    <xf numFmtId="3" fontId="6" fillId="0" borderId="30" xfId="0" applyNumberFormat="1" applyFont="1" applyFill="1" applyBorder="1"/>
    <xf numFmtId="3" fontId="3" fillId="0" borderId="3" xfId="0" applyNumberFormat="1" applyFont="1" applyFill="1" applyBorder="1"/>
    <xf numFmtId="3" fontId="6" fillId="0" borderId="4" xfId="0" applyNumberFormat="1" applyFont="1" applyFill="1" applyBorder="1"/>
    <xf numFmtId="3" fontId="3" fillId="0" borderId="5" xfId="0" applyNumberFormat="1" applyFont="1" applyFill="1" applyBorder="1"/>
    <xf numFmtId="3" fontId="6" fillId="0" borderId="6" xfId="0" applyNumberFormat="1" applyFont="1" applyFill="1" applyBorder="1"/>
    <xf numFmtId="3" fontId="3" fillId="0" borderId="7" xfId="0" applyNumberFormat="1" applyFont="1" applyFill="1" applyBorder="1"/>
    <xf numFmtId="3" fontId="2" fillId="0" borderId="8" xfId="0" applyNumberFormat="1" applyFont="1" applyFill="1" applyBorder="1"/>
    <xf numFmtId="3" fontId="6" fillId="0" borderId="25" xfId="0" applyNumberFormat="1" applyFont="1" applyFill="1" applyBorder="1"/>
    <xf numFmtId="3" fontId="6" fillId="0" borderId="29" xfId="0" applyNumberFormat="1" applyFont="1" applyFill="1" applyBorder="1"/>
    <xf numFmtId="3" fontId="3" fillId="0" borderId="19" xfId="0" applyNumberFormat="1" applyFont="1" applyFill="1" applyBorder="1"/>
    <xf numFmtId="3" fontId="2" fillId="0" borderId="20" xfId="0" applyNumberFormat="1" applyFont="1" applyFill="1" applyBorder="1"/>
    <xf numFmtId="3" fontId="3" fillId="0" borderId="28" xfId="0" applyNumberFormat="1" applyFont="1" applyFill="1" applyBorder="1"/>
    <xf numFmtId="3" fontId="2" fillId="0" borderId="19" xfId="0" applyNumberFormat="1" applyFont="1" applyFill="1" applyBorder="1"/>
    <xf numFmtId="3" fontId="2" fillId="2" borderId="47" xfId="0" applyNumberFormat="1" applyFont="1" applyFill="1" applyBorder="1"/>
    <xf numFmtId="3" fontId="3" fillId="2" borderId="46" xfId="0" applyNumberFormat="1" applyFont="1" applyFill="1" applyBorder="1"/>
    <xf numFmtId="3" fontId="3" fillId="2" borderId="48" xfId="0" applyNumberFormat="1" applyFont="1" applyFill="1" applyBorder="1"/>
    <xf numFmtId="3" fontId="3" fillId="2" borderId="49" xfId="0" applyNumberFormat="1" applyFont="1" applyFill="1" applyBorder="1"/>
    <xf numFmtId="3" fontId="3" fillId="2" borderId="50" xfId="0" applyNumberFormat="1" applyFont="1" applyFill="1" applyBorder="1"/>
    <xf numFmtId="3" fontId="3" fillId="2" borderId="40" xfId="0" applyNumberFormat="1" applyFont="1" applyFill="1" applyBorder="1"/>
    <xf numFmtId="3" fontId="2" fillId="2" borderId="40" xfId="0" applyNumberFormat="1" applyFont="1" applyFill="1" applyBorder="1"/>
    <xf numFmtId="3" fontId="3" fillId="2" borderId="47" xfId="0" applyNumberFormat="1" applyFont="1" applyFill="1" applyBorder="1"/>
    <xf numFmtId="3" fontId="2" fillId="2" borderId="51" xfId="0" applyNumberFormat="1" applyFont="1" applyFill="1" applyBorder="1"/>
    <xf numFmtId="3" fontId="2" fillId="2" borderId="48" xfId="0" applyNumberFormat="1" applyFont="1" applyFill="1" applyBorder="1"/>
    <xf numFmtId="3" fontId="15" fillId="2" borderId="52" xfId="0" applyNumberFormat="1" applyFont="1" applyFill="1" applyBorder="1"/>
    <xf numFmtId="0" fontId="6" fillId="2" borderId="48" xfId="0" applyFont="1" applyFill="1" applyBorder="1"/>
    <xf numFmtId="3" fontId="2" fillId="2" borderId="53" xfId="0" applyNumberFormat="1" applyFont="1" applyFill="1" applyBorder="1"/>
    <xf numFmtId="4" fontId="2" fillId="5" borderId="17" xfId="0" applyNumberFormat="1" applyFont="1" applyFill="1" applyBorder="1" applyAlignment="1">
      <alignment horizontal="center" wrapText="1"/>
    </xf>
    <xf numFmtId="4" fontId="2" fillId="9" borderId="11" xfId="0" applyNumberFormat="1" applyFont="1" applyFill="1" applyBorder="1" applyAlignment="1">
      <alignment horizontal="center" vertical="center"/>
    </xf>
    <xf numFmtId="3" fontId="2" fillId="5" borderId="11" xfId="0" applyNumberFormat="1" applyFont="1" applyFill="1" applyBorder="1"/>
    <xf numFmtId="3" fontId="3" fillId="5" borderId="18" xfId="0" applyNumberFormat="1" applyFont="1" applyFill="1" applyBorder="1"/>
    <xf numFmtId="3" fontId="3" fillId="5" borderId="12" xfId="0" applyNumberFormat="1" applyFont="1" applyFill="1" applyBorder="1"/>
    <xf numFmtId="3" fontId="3" fillId="5" borderId="14" xfId="0" applyNumberFormat="1" applyFont="1" applyFill="1" applyBorder="1"/>
    <xf numFmtId="3" fontId="3" fillId="5" borderId="15" xfId="0" applyNumberFormat="1" applyFont="1" applyFill="1" applyBorder="1"/>
    <xf numFmtId="3" fontId="3" fillId="5" borderId="27" xfId="0" applyNumberFormat="1" applyFont="1" applyFill="1" applyBorder="1"/>
    <xf numFmtId="3" fontId="2" fillId="5" borderId="14" xfId="0" applyNumberFormat="1" applyFont="1" applyFill="1" applyBorder="1"/>
    <xf numFmtId="3" fontId="6" fillId="5" borderId="15" xfId="0" applyNumberFormat="1" applyFont="1" applyFill="1" applyBorder="1"/>
    <xf numFmtId="3" fontId="6" fillId="5" borderId="12" xfId="0" applyNumberFormat="1" applyFont="1" applyFill="1" applyBorder="1"/>
    <xf numFmtId="3" fontId="3" fillId="5" borderId="16" xfId="0" applyNumberFormat="1" applyFont="1" applyFill="1" applyBorder="1"/>
    <xf numFmtId="3" fontId="2" fillId="5" borderId="16" xfId="0" applyNumberFormat="1" applyFont="1" applyFill="1" applyBorder="1"/>
    <xf numFmtId="3" fontId="2" fillId="5" borderId="22" xfId="0" applyNumberFormat="1" applyFont="1" applyFill="1" applyBorder="1"/>
    <xf numFmtId="0" fontId="2" fillId="2" borderId="47" xfId="0" applyFont="1" applyFill="1" applyBorder="1"/>
    <xf numFmtId="0" fontId="3" fillId="2" borderId="49" xfId="0" applyFont="1" applyFill="1" applyBorder="1"/>
    <xf numFmtId="0" fontId="3" fillId="2" borderId="47" xfId="0" applyFont="1" applyFill="1" applyBorder="1"/>
    <xf numFmtId="0" fontId="3" fillId="2" borderId="54" xfId="0" applyFont="1" applyFill="1" applyBorder="1"/>
    <xf numFmtId="0" fontId="2" fillId="2" borderId="40" xfId="0" applyFont="1" applyFill="1" applyBorder="1"/>
    <xf numFmtId="4" fontId="2" fillId="5" borderId="11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right" vertical="center"/>
    </xf>
    <xf numFmtId="3" fontId="5" fillId="5" borderId="10" xfId="0" applyNumberFormat="1" applyFont="1" applyFill="1" applyBorder="1" applyAlignment="1">
      <alignment horizontal="right" vertical="center"/>
    </xf>
    <xf numFmtId="49" fontId="6" fillId="4" borderId="43" xfId="0" applyNumberFormat="1" applyFont="1" applyFill="1" applyBorder="1" applyAlignment="1">
      <alignment horizontal="center"/>
    </xf>
    <xf numFmtId="3" fontId="5" fillId="4" borderId="35" xfId="0" applyNumberFormat="1" applyFont="1" applyFill="1" applyBorder="1"/>
    <xf numFmtId="3" fontId="6" fillId="4" borderId="55" xfId="0" applyNumberFormat="1" applyFont="1" applyFill="1" applyBorder="1"/>
    <xf numFmtId="3" fontId="6" fillId="4" borderId="42" xfId="0" applyNumberFormat="1" applyFont="1" applyFill="1" applyBorder="1"/>
    <xf numFmtId="3" fontId="6" fillId="4" borderId="56" xfId="0" applyNumberFormat="1" applyFont="1" applyFill="1" applyBorder="1"/>
    <xf numFmtId="49" fontId="6" fillId="0" borderId="57" xfId="0" applyNumberFormat="1" applyFont="1" applyFill="1" applyBorder="1" applyAlignment="1">
      <alignment horizontal="center"/>
    </xf>
    <xf numFmtId="49" fontId="6" fillId="0" borderId="40" xfId="0" applyNumberFormat="1" applyFont="1" applyFill="1" applyBorder="1" applyAlignment="1">
      <alignment horizontal="center"/>
    </xf>
    <xf numFmtId="3" fontId="5" fillId="0" borderId="58" xfId="0" applyNumberFormat="1" applyFont="1" applyFill="1" applyBorder="1"/>
    <xf numFmtId="3" fontId="5" fillId="0" borderId="35" xfId="0" applyNumberFormat="1" applyFont="1" applyFill="1" applyBorder="1"/>
    <xf numFmtId="3" fontId="6" fillId="0" borderId="59" xfId="0" applyNumberFormat="1" applyFont="1" applyFill="1" applyBorder="1"/>
    <xf numFmtId="3" fontId="6" fillId="0" borderId="50" xfId="0" applyNumberFormat="1" applyFont="1" applyFill="1" applyBorder="1"/>
    <xf numFmtId="3" fontId="6" fillId="0" borderId="48" xfId="0" applyNumberFormat="1" applyFont="1" applyFill="1" applyBorder="1"/>
    <xf numFmtId="3" fontId="6" fillId="0" borderId="60" xfId="0" applyNumberFormat="1" applyFont="1" applyFill="1" applyBorder="1"/>
    <xf numFmtId="3" fontId="6" fillId="0" borderId="40" xfId="0" applyNumberFormat="1" applyFont="1" applyFill="1" applyBorder="1"/>
    <xf numFmtId="0" fontId="5" fillId="0" borderId="0" xfId="0" applyFont="1" applyFill="1" applyBorder="1"/>
    <xf numFmtId="49" fontId="6" fillId="6" borderId="43" xfId="0" applyNumberFormat="1" applyFont="1" applyFill="1" applyBorder="1" applyAlignment="1">
      <alignment horizontal="center"/>
    </xf>
    <xf numFmtId="4" fontId="5" fillId="6" borderId="46" xfId="0" applyNumberFormat="1" applyFont="1" applyFill="1" applyBorder="1" applyAlignment="1">
      <alignment horizontal="center"/>
    </xf>
    <xf numFmtId="0" fontId="14" fillId="0" borderId="64" xfId="0" applyFont="1" applyFill="1" applyBorder="1"/>
    <xf numFmtId="4" fontId="6" fillId="0" borderId="26" xfId="0" applyNumberFormat="1" applyFont="1" applyFill="1" applyBorder="1" applyAlignment="1">
      <alignment horizontal="left"/>
    </xf>
    <xf numFmtId="0" fontId="6" fillId="0" borderId="26" xfId="0" applyNumberFormat="1" applyFont="1" applyFill="1" applyBorder="1" applyAlignment="1">
      <alignment horizontal="left" indent="1"/>
    </xf>
    <xf numFmtId="0" fontId="14" fillId="0" borderId="45" xfId="0" applyFont="1" applyFill="1" applyBorder="1"/>
    <xf numFmtId="49" fontId="6" fillId="0" borderId="21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right"/>
    </xf>
    <xf numFmtId="0" fontId="0" fillId="0" borderId="25" xfId="0" applyFont="1" applyFill="1" applyBorder="1"/>
    <xf numFmtId="0" fontId="6" fillId="0" borderId="26" xfId="0" applyFont="1" applyFill="1" applyBorder="1"/>
    <xf numFmtId="3" fontId="6" fillId="0" borderId="26" xfId="0" applyNumberFormat="1" applyFont="1" applyFill="1" applyBorder="1"/>
    <xf numFmtId="0" fontId="0" fillId="0" borderId="29" xfId="0" applyFont="1" applyFill="1" applyBorder="1"/>
    <xf numFmtId="0" fontId="14" fillId="0" borderId="29" xfId="0" applyFont="1" applyFill="1" applyBorder="1"/>
    <xf numFmtId="0" fontId="14" fillId="0" borderId="28" xfId="0" applyFont="1" applyFill="1" applyBorder="1"/>
    <xf numFmtId="3" fontId="6" fillId="0" borderId="21" xfId="0" applyNumberFormat="1" applyFont="1" applyFill="1" applyBorder="1"/>
    <xf numFmtId="0" fontId="6" fillId="0" borderId="6" xfId="0" applyFont="1" applyFill="1" applyBorder="1"/>
    <xf numFmtId="0" fontId="6" fillId="0" borderId="8" xfId="0" applyFont="1" applyFill="1" applyBorder="1"/>
    <xf numFmtId="3" fontId="5" fillId="0" borderId="31" xfId="0" applyNumberFormat="1" applyFont="1" applyFill="1" applyBorder="1"/>
    <xf numFmtId="3" fontId="6" fillId="0" borderId="28" xfId="0" applyNumberFormat="1" applyFont="1" applyFill="1" applyBorder="1"/>
    <xf numFmtId="4" fontId="5" fillId="6" borderId="41" xfId="0" applyNumberFormat="1" applyFont="1" applyFill="1" applyBorder="1" applyAlignment="1">
      <alignment horizontal="center"/>
    </xf>
    <xf numFmtId="3" fontId="6" fillId="4" borderId="41" xfId="0" applyNumberFormat="1" applyFont="1" applyFill="1" applyBorder="1"/>
    <xf numFmtId="3" fontId="6" fillId="4" borderId="43" xfId="0" applyNumberFormat="1" applyFont="1" applyFill="1" applyBorder="1"/>
    <xf numFmtId="4" fontId="5" fillId="0" borderId="25" xfId="0" applyNumberFormat="1" applyFont="1" applyFill="1" applyBorder="1" applyAlignment="1">
      <alignment horizontal="left" indent="3"/>
    </xf>
    <xf numFmtId="164" fontId="11" fillId="0" borderId="0" xfId="0" applyNumberFormat="1" applyFont="1"/>
    <xf numFmtId="0" fontId="11" fillId="0" borderId="68" xfId="0" applyFont="1" applyBorder="1"/>
    <xf numFmtId="0" fontId="11" fillId="0" borderId="44" xfId="0" applyFont="1" applyBorder="1"/>
    <xf numFmtId="0" fontId="11" fillId="0" borderId="67" xfId="0" applyFont="1" applyBorder="1"/>
    <xf numFmtId="0" fontId="6" fillId="0" borderId="70" xfId="0" applyFont="1" applyBorder="1"/>
    <xf numFmtId="0" fontId="6" fillId="0" borderId="59" xfId="0" applyFont="1" applyBorder="1" applyAlignment="1">
      <alignment horizontal="center"/>
    </xf>
    <xf numFmtId="0" fontId="6" fillId="0" borderId="69" xfId="0" applyFont="1" applyBorder="1"/>
    <xf numFmtId="0" fontId="2" fillId="2" borderId="17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4" fontId="2" fillId="2" borderId="36" xfId="0" applyNumberFormat="1" applyFont="1" applyFill="1" applyBorder="1" applyAlignment="1">
      <alignment horizontal="center" wrapText="1"/>
    </xf>
    <xf numFmtId="4" fontId="2" fillId="2" borderId="51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right" vertical="top"/>
    </xf>
    <xf numFmtId="0" fontId="3" fillId="2" borderId="16" xfId="0" applyFont="1" applyFill="1" applyBorder="1" applyAlignment="1">
      <alignment horizontal="right" vertical="top"/>
    </xf>
    <xf numFmtId="0" fontId="3" fillId="2" borderId="14" xfId="0" applyFont="1" applyFill="1" applyBorder="1" applyAlignment="1">
      <alignment horizontal="right" vertical="top"/>
    </xf>
    <xf numFmtId="0" fontId="3" fillId="2" borderId="17" xfId="0" applyFont="1" applyFill="1" applyBorder="1" applyAlignment="1">
      <alignment vertical="top"/>
    </xf>
    <xf numFmtId="0" fontId="3" fillId="2" borderId="16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2" fillId="2" borderId="51" xfId="0" applyFont="1" applyFill="1" applyBorder="1" applyAlignment="1">
      <alignment wrapText="1"/>
    </xf>
    <xf numFmtId="0" fontId="2" fillId="2" borderId="40" xfId="0" applyFont="1" applyFill="1" applyBorder="1" applyAlignment="1">
      <alignment wrapText="1"/>
    </xf>
    <xf numFmtId="3" fontId="5" fillId="2" borderId="9" xfId="0" applyNumberFormat="1" applyFont="1" applyFill="1" applyBorder="1" applyAlignment="1">
      <alignment horizontal="center" vertical="center"/>
    </xf>
    <xf numFmtId="3" fontId="5" fillId="2" borderId="47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0" fontId="2" fillId="2" borderId="61" xfId="0" applyFont="1" applyFill="1" applyBorder="1"/>
    <xf numFmtId="0" fontId="2" fillId="2" borderId="1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4" fontId="5" fillId="0" borderId="5" xfId="0" applyNumberFormat="1" applyFont="1" applyFill="1" applyBorder="1" applyAlignment="1">
      <alignment horizontal="center"/>
    </xf>
    <xf numFmtId="4" fontId="5" fillId="0" borderId="62" xfId="0" applyNumberFormat="1" applyFont="1" applyFill="1" applyBorder="1" applyAlignment="1">
      <alignment horizontal="center"/>
    </xf>
    <xf numFmtId="4" fontId="5" fillId="0" borderId="46" xfId="0" applyNumberFormat="1" applyFont="1" applyFill="1" applyBorder="1" applyAlignment="1">
      <alignment horizontal="center"/>
    </xf>
    <xf numFmtId="0" fontId="5" fillId="0" borderId="63" xfId="0" applyFont="1" applyFill="1" applyBorder="1" applyAlignment="1">
      <alignment horizontal="left" vertical="center"/>
    </xf>
    <xf numFmtId="0" fontId="5" fillId="0" borderId="5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44" fontId="6" fillId="0" borderId="65" xfId="0" applyNumberFormat="1" applyFont="1" applyBorder="1" applyAlignment="1">
      <alignment horizontal="center" vertical="center"/>
    </xf>
    <xf numFmtId="44" fontId="6" fillId="0" borderId="66" xfId="0" applyNumberFormat="1" applyFont="1" applyBorder="1" applyAlignment="1">
      <alignment horizontal="center" vertical="center"/>
    </xf>
    <xf numFmtId="44" fontId="6" fillId="0" borderId="55" xfId="0" applyNumberFormat="1" applyFont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 wrapText="1"/>
    </xf>
    <xf numFmtId="0" fontId="9" fillId="10" borderId="38" xfId="0" applyFont="1" applyFill="1" applyBorder="1" applyAlignment="1">
      <alignment horizontal="center" vertical="center" wrapText="1"/>
    </xf>
    <xf numFmtId="0" fontId="9" fillId="10" borderId="47" xfId="0" applyFont="1" applyFill="1" applyBorder="1" applyAlignment="1">
      <alignment horizontal="center" vertical="center" wrapText="1"/>
    </xf>
    <xf numFmtId="3" fontId="6" fillId="2" borderId="50" xfId="0" applyNumberFormat="1" applyFont="1" applyFill="1" applyBorder="1"/>
    <xf numFmtId="3" fontId="6" fillId="7" borderId="29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zoomScaleNormal="100" zoomScaleSheetLayoutView="100" workbookViewId="0">
      <selection activeCell="H25" sqref="H25"/>
    </sheetView>
  </sheetViews>
  <sheetFormatPr defaultColWidth="9.140625" defaultRowHeight="15" x14ac:dyDescent="0.25"/>
  <cols>
    <col min="1" max="1" width="9.85546875" style="15" customWidth="1"/>
    <col min="2" max="2" width="37" style="15" customWidth="1"/>
    <col min="3" max="5" width="15.7109375" style="38" customWidth="1"/>
    <col min="6" max="8" width="15.7109375" style="39" customWidth="1"/>
    <col min="9" max="9" width="17.28515625" style="15" customWidth="1"/>
    <col min="10" max="16384" width="9.140625" style="15"/>
  </cols>
  <sheetData>
    <row r="1" spans="1:10" ht="24" customHeight="1" x14ac:dyDescent="0.25">
      <c r="A1" s="229" t="s">
        <v>181</v>
      </c>
      <c r="B1" s="229"/>
      <c r="C1" s="229"/>
      <c r="D1" s="229"/>
      <c r="E1" s="229"/>
      <c r="F1" s="229"/>
      <c r="G1" s="229"/>
      <c r="H1" s="229"/>
      <c r="I1" s="229"/>
    </row>
    <row r="2" spans="1:10" ht="27" customHeight="1" thickBot="1" x14ac:dyDescent="0.3">
      <c r="A2" s="230" t="s">
        <v>59</v>
      </c>
      <c r="B2" s="230"/>
      <c r="C2" s="230"/>
      <c r="D2" s="230"/>
      <c r="E2" s="230"/>
      <c r="F2" s="230"/>
      <c r="G2" s="230"/>
      <c r="H2" s="230"/>
      <c r="I2" s="230"/>
    </row>
    <row r="3" spans="1:10" s="16" customFormat="1" ht="35.25" customHeight="1" thickBot="1" x14ac:dyDescent="0.3">
      <c r="A3" s="225" t="s">
        <v>1</v>
      </c>
      <c r="B3" s="225" t="s">
        <v>0</v>
      </c>
      <c r="C3" s="227" t="s">
        <v>61</v>
      </c>
      <c r="D3" s="228"/>
      <c r="E3" s="227" t="s">
        <v>182</v>
      </c>
      <c r="F3" s="228"/>
      <c r="G3" s="119" t="s">
        <v>183</v>
      </c>
      <c r="H3" s="158" t="s">
        <v>184</v>
      </c>
      <c r="I3" s="237" t="s">
        <v>187</v>
      </c>
    </row>
    <row r="4" spans="1:10" s="16" customFormat="1" ht="43.5" customHeight="1" thickBot="1" x14ac:dyDescent="0.3">
      <c r="A4" s="226"/>
      <c r="B4" s="226"/>
      <c r="C4" s="54" t="s">
        <v>57</v>
      </c>
      <c r="D4" s="78" t="s">
        <v>62</v>
      </c>
      <c r="E4" s="54" t="s">
        <v>57</v>
      </c>
      <c r="F4" s="78" t="s">
        <v>62</v>
      </c>
      <c r="G4" s="79" t="s">
        <v>57</v>
      </c>
      <c r="H4" s="159" t="s">
        <v>57</v>
      </c>
      <c r="I4" s="238"/>
    </row>
    <row r="5" spans="1:10" s="16" customFormat="1" ht="18" customHeight="1" thickBot="1" x14ac:dyDescent="0.3">
      <c r="A5" s="17">
        <v>501</v>
      </c>
      <c r="B5" s="17" t="s">
        <v>2</v>
      </c>
      <c r="C5" s="122">
        <f t="shared" ref="C5:H5" si="0">SUM(C6:C9)</f>
        <v>205</v>
      </c>
      <c r="D5" s="128">
        <f t="shared" si="0"/>
        <v>1</v>
      </c>
      <c r="E5" s="13">
        <f t="shared" si="0"/>
        <v>227</v>
      </c>
      <c r="F5" s="6">
        <f t="shared" si="0"/>
        <v>1</v>
      </c>
      <c r="G5" s="59">
        <f t="shared" si="0"/>
        <v>203</v>
      </c>
      <c r="H5" s="160">
        <f t="shared" si="0"/>
        <v>0</v>
      </c>
      <c r="I5" s="145"/>
    </row>
    <row r="6" spans="1:10" ht="18" customHeight="1" x14ac:dyDescent="0.2">
      <c r="A6" s="234" t="s">
        <v>39</v>
      </c>
      <c r="B6" s="18" t="s">
        <v>40</v>
      </c>
      <c r="C6" s="129">
        <v>20</v>
      </c>
      <c r="D6" s="130"/>
      <c r="E6" s="3">
        <v>17</v>
      </c>
      <c r="F6" s="52"/>
      <c r="G6" s="60">
        <v>20</v>
      </c>
      <c r="H6" s="161"/>
      <c r="I6" s="146"/>
    </row>
    <row r="7" spans="1:10" ht="18" customHeight="1" x14ac:dyDescent="0.2">
      <c r="A7" s="235"/>
      <c r="B7" s="19" t="s">
        <v>55</v>
      </c>
      <c r="C7" s="131">
        <v>35</v>
      </c>
      <c r="D7" s="132"/>
      <c r="E7" s="4">
        <v>23</v>
      </c>
      <c r="F7" s="48"/>
      <c r="G7" s="61">
        <v>16</v>
      </c>
      <c r="H7" s="162"/>
      <c r="I7" s="147"/>
    </row>
    <row r="8" spans="1:10" ht="18" customHeight="1" x14ac:dyDescent="0.2">
      <c r="A8" s="235"/>
      <c r="B8" s="20" t="s">
        <v>41</v>
      </c>
      <c r="C8" s="131">
        <v>90</v>
      </c>
      <c r="D8" s="132"/>
      <c r="E8" s="4">
        <v>56</v>
      </c>
      <c r="F8" s="48"/>
      <c r="G8" s="61">
        <v>50</v>
      </c>
      <c r="H8" s="162"/>
      <c r="I8" s="147"/>
    </row>
    <row r="9" spans="1:10" ht="18" customHeight="1" thickBot="1" x14ac:dyDescent="0.25">
      <c r="A9" s="236"/>
      <c r="B9" s="21" t="s">
        <v>42</v>
      </c>
      <c r="C9" s="133">
        <v>60</v>
      </c>
      <c r="D9" s="134">
        <v>1</v>
      </c>
      <c r="E9" s="5">
        <v>131</v>
      </c>
      <c r="F9" s="51">
        <v>1</v>
      </c>
      <c r="G9" s="62">
        <v>117</v>
      </c>
      <c r="H9" s="163"/>
      <c r="I9" s="148"/>
    </row>
    <row r="10" spans="1:10" s="16" customFormat="1" ht="18" customHeight="1" thickBot="1" x14ac:dyDescent="0.3">
      <c r="A10" s="17">
        <v>502</v>
      </c>
      <c r="B10" s="17" t="s">
        <v>3</v>
      </c>
      <c r="C10" s="122">
        <f t="shared" ref="C10:H10" si="1">SUM(C11:C14)</f>
        <v>713</v>
      </c>
      <c r="D10" s="123">
        <f t="shared" si="1"/>
        <v>0</v>
      </c>
      <c r="E10" s="13">
        <f t="shared" si="1"/>
        <v>733</v>
      </c>
      <c r="F10" s="14">
        <f t="shared" si="1"/>
        <v>0</v>
      </c>
      <c r="G10" s="59">
        <f t="shared" si="1"/>
        <v>833</v>
      </c>
      <c r="H10" s="160">
        <f t="shared" si="1"/>
        <v>0</v>
      </c>
      <c r="I10" s="145"/>
      <c r="J10" s="80"/>
    </row>
    <row r="11" spans="1:10" ht="18" customHeight="1" x14ac:dyDescent="0.2">
      <c r="A11" s="231" t="s">
        <v>39</v>
      </c>
      <c r="B11" s="22" t="s">
        <v>54</v>
      </c>
      <c r="C11" s="135">
        <v>23</v>
      </c>
      <c r="D11" s="136"/>
      <c r="E11" s="7">
        <v>23</v>
      </c>
      <c r="F11" s="46"/>
      <c r="G11" s="64">
        <v>23</v>
      </c>
      <c r="H11" s="164"/>
      <c r="I11" s="146"/>
    </row>
    <row r="12" spans="1:10" ht="18" customHeight="1" x14ac:dyDescent="0.2">
      <c r="A12" s="232"/>
      <c r="B12" s="20" t="s">
        <v>43</v>
      </c>
      <c r="C12" s="129">
        <v>440</v>
      </c>
      <c r="D12" s="130"/>
      <c r="E12" s="3">
        <v>455</v>
      </c>
      <c r="F12" s="52"/>
      <c r="G12" s="60">
        <v>500</v>
      </c>
      <c r="H12" s="161"/>
      <c r="I12" s="149"/>
    </row>
    <row r="13" spans="1:10" ht="18" customHeight="1" x14ac:dyDescent="0.2">
      <c r="A13" s="232"/>
      <c r="B13" s="20" t="s">
        <v>44</v>
      </c>
      <c r="C13" s="131">
        <v>250</v>
      </c>
      <c r="D13" s="132"/>
      <c r="E13" s="4">
        <v>255</v>
      </c>
      <c r="F13" s="48"/>
      <c r="G13" s="61">
        <v>310</v>
      </c>
      <c r="H13" s="162"/>
      <c r="I13" s="147"/>
    </row>
    <row r="14" spans="1:10" ht="18" customHeight="1" thickBot="1" x14ac:dyDescent="0.3">
      <c r="A14" s="233"/>
      <c r="B14" s="21" t="s">
        <v>45</v>
      </c>
      <c r="C14" s="137"/>
      <c r="D14" s="138"/>
      <c r="E14" s="9"/>
      <c r="F14" s="11"/>
      <c r="G14" s="65"/>
      <c r="H14" s="165"/>
      <c r="I14" s="150"/>
    </row>
    <row r="15" spans="1:10" s="1" customFormat="1" ht="18" customHeight="1" thickBot="1" x14ac:dyDescent="0.3">
      <c r="A15" s="23">
        <v>504</v>
      </c>
      <c r="B15" s="24" t="s">
        <v>4</v>
      </c>
      <c r="C15" s="126"/>
      <c r="D15" s="128"/>
      <c r="E15" s="12"/>
      <c r="F15" s="6"/>
      <c r="G15" s="66"/>
      <c r="H15" s="166"/>
      <c r="I15" s="151"/>
    </row>
    <row r="16" spans="1:10" s="25" customFormat="1" ht="18" customHeight="1" thickBot="1" x14ac:dyDescent="0.3">
      <c r="A16" s="17">
        <v>511</v>
      </c>
      <c r="B16" s="17" t="s">
        <v>5</v>
      </c>
      <c r="C16" s="122">
        <v>100</v>
      </c>
      <c r="D16" s="123"/>
      <c r="E16" s="13">
        <v>450</v>
      </c>
      <c r="F16" s="14"/>
      <c r="G16" s="59">
        <v>72</v>
      </c>
      <c r="H16" s="160"/>
      <c r="I16" s="152"/>
    </row>
    <row r="17" spans="1:11" s="16" customFormat="1" ht="18" customHeight="1" thickBot="1" x14ac:dyDescent="0.3">
      <c r="A17" s="24">
        <v>512</v>
      </c>
      <c r="B17" s="17" t="s">
        <v>6</v>
      </c>
      <c r="C17" s="126">
        <v>30</v>
      </c>
      <c r="D17" s="128">
        <v>0</v>
      </c>
      <c r="E17" s="12">
        <v>31</v>
      </c>
      <c r="F17" s="6"/>
      <c r="G17" s="66">
        <v>25</v>
      </c>
      <c r="H17" s="166"/>
      <c r="I17" s="145"/>
      <c r="J17" s="80"/>
      <c r="K17" s="80"/>
    </row>
    <row r="18" spans="1:11" ht="18" customHeight="1" thickBot="1" x14ac:dyDescent="0.3">
      <c r="A18" s="17">
        <v>513</v>
      </c>
      <c r="B18" s="17" t="s">
        <v>7</v>
      </c>
      <c r="C18" s="122">
        <v>120</v>
      </c>
      <c r="D18" s="123"/>
      <c r="E18" s="13">
        <v>90</v>
      </c>
      <c r="F18" s="14"/>
      <c r="G18" s="59">
        <v>100</v>
      </c>
      <c r="H18" s="160"/>
      <c r="I18" s="152"/>
    </row>
    <row r="19" spans="1:11" s="16" customFormat="1" ht="18" customHeight="1" thickBot="1" x14ac:dyDescent="0.3">
      <c r="A19" s="17">
        <v>518</v>
      </c>
      <c r="B19" s="17" t="s">
        <v>8</v>
      </c>
      <c r="C19" s="123">
        <f>SUM(C20:C22)</f>
        <v>3840</v>
      </c>
      <c r="D19" s="123">
        <v>158</v>
      </c>
      <c r="E19" s="13">
        <f>SUM(E20:E22)</f>
        <v>4108</v>
      </c>
      <c r="F19" s="14">
        <f>SUM(F20:F22)</f>
        <v>139</v>
      </c>
      <c r="G19" s="63">
        <f>SUM(G20:G22)</f>
        <v>3959</v>
      </c>
      <c r="H19" s="160">
        <f>SUM(H20:H22)</f>
        <v>0</v>
      </c>
      <c r="I19" s="145" t="s">
        <v>83</v>
      </c>
    </row>
    <row r="20" spans="1:11" s="16" customFormat="1" ht="18" customHeight="1" x14ac:dyDescent="0.25">
      <c r="A20" s="26" t="s">
        <v>39</v>
      </c>
      <c r="B20" s="22" t="s">
        <v>46</v>
      </c>
      <c r="C20" s="139">
        <v>30</v>
      </c>
      <c r="D20" s="136">
        <v>2</v>
      </c>
      <c r="E20" s="45">
        <v>28</v>
      </c>
      <c r="F20" s="46">
        <v>1</v>
      </c>
      <c r="G20" s="67">
        <v>26</v>
      </c>
      <c r="H20" s="167"/>
      <c r="I20" s="153"/>
    </row>
    <row r="21" spans="1:11" s="16" customFormat="1" ht="18" customHeight="1" x14ac:dyDescent="0.25">
      <c r="A21" s="23"/>
      <c r="B21" s="20" t="s">
        <v>47</v>
      </c>
      <c r="C21" s="140"/>
      <c r="D21" s="132"/>
      <c r="E21" s="47">
        <v>33</v>
      </c>
      <c r="F21" s="48"/>
      <c r="G21" s="68"/>
      <c r="H21" s="168"/>
      <c r="I21" s="154"/>
    </row>
    <row r="22" spans="1:11" s="16" customFormat="1" ht="18" customHeight="1" thickBot="1" x14ac:dyDescent="0.3">
      <c r="A22" s="23"/>
      <c r="B22" s="20" t="s">
        <v>42</v>
      </c>
      <c r="C22" s="140">
        <v>3810</v>
      </c>
      <c r="D22" s="132">
        <v>155</v>
      </c>
      <c r="E22" s="47">
        <v>4047</v>
      </c>
      <c r="F22" s="48">
        <v>138</v>
      </c>
      <c r="G22" s="259">
        <v>3933</v>
      </c>
      <c r="H22" s="168"/>
      <c r="I22" s="258" t="s">
        <v>196</v>
      </c>
      <c r="J22" s="80"/>
    </row>
    <row r="23" spans="1:11" s="16" customFormat="1" ht="18" customHeight="1" thickBot="1" x14ac:dyDescent="0.3">
      <c r="A23" s="27">
        <v>521</v>
      </c>
      <c r="B23" s="17" t="s">
        <v>9</v>
      </c>
      <c r="C23" s="122">
        <f t="shared" ref="C23:H23" si="2">SUM(C24:C27)</f>
        <v>3973</v>
      </c>
      <c r="D23" s="123">
        <f t="shared" si="2"/>
        <v>112</v>
      </c>
      <c r="E23" s="13">
        <f t="shared" si="2"/>
        <v>4034</v>
      </c>
      <c r="F23" s="14">
        <f t="shared" si="2"/>
        <v>131</v>
      </c>
      <c r="G23" s="59">
        <f t="shared" si="2"/>
        <v>4033</v>
      </c>
      <c r="H23" s="160">
        <f t="shared" si="2"/>
        <v>0</v>
      </c>
      <c r="I23" s="145"/>
    </row>
    <row r="24" spans="1:11" ht="18" customHeight="1" x14ac:dyDescent="0.2">
      <c r="A24" s="26" t="s">
        <v>39</v>
      </c>
      <c r="B24" s="28" t="s">
        <v>48</v>
      </c>
      <c r="C24" s="129">
        <v>3633</v>
      </c>
      <c r="D24" s="130">
        <v>103</v>
      </c>
      <c r="E24" s="3">
        <v>3632</v>
      </c>
      <c r="F24" s="52">
        <v>102</v>
      </c>
      <c r="G24" s="60">
        <v>3633</v>
      </c>
      <c r="H24" s="161"/>
      <c r="I24" s="146"/>
    </row>
    <row r="25" spans="1:11" ht="18" customHeight="1" x14ac:dyDescent="0.2">
      <c r="A25" s="29"/>
      <c r="B25" s="20" t="s">
        <v>49</v>
      </c>
      <c r="C25" s="131">
        <v>340</v>
      </c>
      <c r="D25" s="132">
        <v>9</v>
      </c>
      <c r="E25" s="4">
        <v>402</v>
      </c>
      <c r="F25" s="48">
        <v>29</v>
      </c>
      <c r="G25" s="61">
        <v>400</v>
      </c>
      <c r="H25" s="162"/>
      <c r="I25" s="155"/>
    </row>
    <row r="26" spans="1:11" ht="18" customHeight="1" x14ac:dyDescent="0.25">
      <c r="A26" s="29"/>
      <c r="B26" s="29" t="s">
        <v>50</v>
      </c>
      <c r="C26" s="141"/>
      <c r="D26" s="142"/>
      <c r="E26" s="30"/>
      <c r="F26" s="31"/>
      <c r="G26" s="69"/>
      <c r="H26" s="169"/>
      <c r="I26" s="147"/>
    </row>
    <row r="27" spans="1:11" ht="18" customHeight="1" thickBot="1" x14ac:dyDescent="0.3">
      <c r="A27" s="21"/>
      <c r="B27" s="19" t="s">
        <v>51</v>
      </c>
      <c r="C27" s="143"/>
      <c r="D27" s="138"/>
      <c r="E27" s="43"/>
      <c r="F27" s="11"/>
      <c r="G27" s="70"/>
      <c r="H27" s="165"/>
      <c r="I27" s="147"/>
    </row>
    <row r="28" spans="1:11" s="16" customFormat="1" ht="18" customHeight="1" thickBot="1" x14ac:dyDescent="0.3">
      <c r="A28" s="17">
        <v>524</v>
      </c>
      <c r="B28" s="17" t="s">
        <v>10</v>
      </c>
      <c r="C28" s="122">
        <v>1235</v>
      </c>
      <c r="D28" s="123">
        <v>35</v>
      </c>
      <c r="E28" s="13">
        <v>1205</v>
      </c>
      <c r="F28" s="14">
        <v>35</v>
      </c>
      <c r="G28" s="59">
        <v>1235</v>
      </c>
      <c r="H28" s="160"/>
      <c r="I28" s="154"/>
      <c r="J28" s="80"/>
    </row>
    <row r="29" spans="1:11" s="16" customFormat="1" ht="18" customHeight="1" thickBot="1" x14ac:dyDescent="0.3">
      <c r="A29" s="17">
        <v>525</v>
      </c>
      <c r="B29" s="17" t="s">
        <v>11</v>
      </c>
      <c r="C29" s="122">
        <v>32</v>
      </c>
      <c r="D29" s="123">
        <v>1</v>
      </c>
      <c r="E29" s="13">
        <v>33</v>
      </c>
      <c r="F29" s="14">
        <v>1</v>
      </c>
      <c r="G29" s="59">
        <v>33</v>
      </c>
      <c r="H29" s="160"/>
      <c r="I29" s="154"/>
      <c r="J29" s="80"/>
    </row>
    <row r="30" spans="1:11" s="16" customFormat="1" ht="18" customHeight="1" thickBot="1" x14ac:dyDescent="0.3">
      <c r="A30" s="17">
        <v>527</v>
      </c>
      <c r="B30" s="17" t="s">
        <v>12</v>
      </c>
      <c r="C30" s="122">
        <v>90</v>
      </c>
      <c r="D30" s="123">
        <v>2</v>
      </c>
      <c r="E30" s="13">
        <v>90</v>
      </c>
      <c r="F30" s="14">
        <v>2</v>
      </c>
      <c r="G30" s="59">
        <v>90</v>
      </c>
      <c r="H30" s="160"/>
      <c r="I30" s="154"/>
      <c r="J30" s="80"/>
    </row>
    <row r="31" spans="1:11" s="16" customFormat="1" ht="18" customHeight="1" thickBot="1" x14ac:dyDescent="0.3">
      <c r="A31" s="17">
        <v>528</v>
      </c>
      <c r="B31" s="17" t="s">
        <v>22</v>
      </c>
      <c r="C31" s="122"/>
      <c r="D31" s="123"/>
      <c r="E31" s="13"/>
      <c r="F31" s="14"/>
      <c r="G31" s="59"/>
      <c r="H31" s="160"/>
      <c r="I31" s="154"/>
    </row>
    <row r="32" spans="1:11" s="16" customFormat="1" ht="18" customHeight="1" thickBot="1" x14ac:dyDescent="0.3">
      <c r="A32" s="17">
        <v>531</v>
      </c>
      <c r="B32" s="17" t="s">
        <v>30</v>
      </c>
      <c r="C32" s="122">
        <v>2</v>
      </c>
      <c r="D32" s="123"/>
      <c r="E32" s="13">
        <v>2</v>
      </c>
      <c r="F32" s="14"/>
      <c r="G32" s="59">
        <v>2</v>
      </c>
      <c r="H32" s="160"/>
      <c r="I32" s="154"/>
    </row>
    <row r="33" spans="1:10" s="16" customFormat="1" ht="18" customHeight="1" thickBot="1" x14ac:dyDescent="0.3">
      <c r="A33" s="17">
        <v>538</v>
      </c>
      <c r="B33" s="17" t="s">
        <v>31</v>
      </c>
      <c r="C33" s="122">
        <v>17</v>
      </c>
      <c r="D33" s="123">
        <v>1</v>
      </c>
      <c r="E33" s="13">
        <v>20</v>
      </c>
      <c r="F33" s="14">
        <v>1</v>
      </c>
      <c r="G33" s="59">
        <v>20</v>
      </c>
      <c r="H33" s="160"/>
      <c r="I33" s="154"/>
      <c r="J33" s="80"/>
    </row>
    <row r="34" spans="1:10" s="16" customFormat="1" ht="18" customHeight="1" thickBot="1" x14ac:dyDescent="0.3">
      <c r="A34" s="17">
        <v>542</v>
      </c>
      <c r="B34" s="17" t="s">
        <v>27</v>
      </c>
      <c r="C34" s="144"/>
      <c r="D34" s="142"/>
      <c r="E34" s="49"/>
      <c r="F34" s="31"/>
      <c r="G34" s="71"/>
      <c r="H34" s="170"/>
      <c r="I34" s="154"/>
    </row>
    <row r="35" spans="1:10" s="16" customFormat="1" ht="18" customHeight="1" thickBot="1" x14ac:dyDescent="0.3">
      <c r="A35" s="17">
        <v>543</v>
      </c>
      <c r="B35" s="17" t="s">
        <v>32</v>
      </c>
      <c r="C35" s="122"/>
      <c r="D35" s="123"/>
      <c r="E35" s="13">
        <v>63</v>
      </c>
      <c r="F35" s="14"/>
      <c r="G35" s="59"/>
      <c r="H35" s="160"/>
      <c r="I35" s="156"/>
    </row>
    <row r="36" spans="1:10" s="16" customFormat="1" ht="18" customHeight="1" thickBot="1" x14ac:dyDescent="0.3">
      <c r="A36" s="17">
        <v>551</v>
      </c>
      <c r="B36" s="17" t="s">
        <v>33</v>
      </c>
      <c r="C36" s="122">
        <v>350</v>
      </c>
      <c r="D36" s="123"/>
      <c r="E36" s="13">
        <v>340</v>
      </c>
      <c r="F36" s="14"/>
      <c r="G36" s="59">
        <v>340</v>
      </c>
      <c r="H36" s="160"/>
      <c r="I36" s="154"/>
      <c r="J36" s="80"/>
    </row>
    <row r="37" spans="1:10" s="16" customFormat="1" ht="18" customHeight="1" thickBot="1" x14ac:dyDescent="0.3">
      <c r="A37" s="33">
        <v>556</v>
      </c>
      <c r="B37" s="17" t="s">
        <v>34</v>
      </c>
      <c r="C37" s="122"/>
      <c r="D37" s="123"/>
      <c r="E37" s="13"/>
      <c r="F37" s="14"/>
      <c r="G37" s="59"/>
      <c r="H37" s="160"/>
      <c r="I37" s="154"/>
    </row>
    <row r="38" spans="1:10" s="16" customFormat="1" ht="18" customHeight="1" thickBot="1" x14ac:dyDescent="0.3">
      <c r="A38" s="33">
        <v>557</v>
      </c>
      <c r="B38" s="17" t="s">
        <v>35</v>
      </c>
      <c r="C38" s="122"/>
      <c r="D38" s="123"/>
      <c r="E38" s="13"/>
      <c r="F38" s="14"/>
      <c r="G38" s="59"/>
      <c r="H38" s="160"/>
      <c r="I38" s="154"/>
    </row>
    <row r="39" spans="1:10" s="16" customFormat="1" ht="18" customHeight="1" thickBot="1" x14ac:dyDescent="0.3">
      <c r="A39" s="17">
        <v>549</v>
      </c>
      <c r="B39" s="17" t="s">
        <v>23</v>
      </c>
      <c r="C39" s="122"/>
      <c r="D39" s="123"/>
      <c r="E39" s="13"/>
      <c r="F39" s="14"/>
      <c r="G39" s="59"/>
      <c r="H39" s="160"/>
      <c r="I39" s="154"/>
    </row>
    <row r="40" spans="1:10" s="16" customFormat="1" ht="18" customHeight="1" thickBot="1" x14ac:dyDescent="0.3">
      <c r="A40" s="24">
        <v>552</v>
      </c>
      <c r="B40" s="17" t="s">
        <v>58</v>
      </c>
      <c r="C40" s="122"/>
      <c r="D40" s="123"/>
      <c r="E40" s="13"/>
      <c r="F40" s="14"/>
      <c r="G40" s="59"/>
      <c r="H40" s="160"/>
      <c r="I40" s="156"/>
    </row>
    <row r="41" spans="1:10" s="16" customFormat="1" ht="18" customHeight="1" thickBot="1" x14ac:dyDescent="0.3">
      <c r="A41" s="34">
        <v>569</v>
      </c>
      <c r="B41" s="34" t="s">
        <v>52</v>
      </c>
      <c r="C41" s="124">
        <v>230</v>
      </c>
      <c r="D41" s="125"/>
      <c r="E41" s="35">
        <v>284</v>
      </c>
      <c r="F41" s="36"/>
      <c r="G41" s="72">
        <v>260</v>
      </c>
      <c r="H41" s="171"/>
      <c r="I41" s="154"/>
    </row>
    <row r="42" spans="1:10" s="16" customFormat="1" ht="18" customHeight="1" thickTop="1" thickBot="1" x14ac:dyDescent="0.3">
      <c r="A42" s="24" t="s">
        <v>14</v>
      </c>
      <c r="B42" s="24" t="s">
        <v>15</v>
      </c>
      <c r="C42" s="126">
        <f t="shared" ref="C42:H42" si="3">SUM(C5,C10,C15:C19,C23,C28:C41)</f>
        <v>10937</v>
      </c>
      <c r="D42" s="128">
        <f t="shared" si="3"/>
        <v>310</v>
      </c>
      <c r="E42" s="12">
        <f t="shared" si="3"/>
        <v>11710</v>
      </c>
      <c r="F42" s="6">
        <f t="shared" si="3"/>
        <v>310</v>
      </c>
      <c r="G42" s="66">
        <f t="shared" si="3"/>
        <v>11205</v>
      </c>
      <c r="H42" s="166">
        <f t="shared" si="3"/>
        <v>0</v>
      </c>
      <c r="I42" s="157"/>
    </row>
    <row r="43" spans="1:10" s="16" customFormat="1" ht="18" customHeight="1" x14ac:dyDescent="0.25">
      <c r="A43" s="1"/>
      <c r="B43" s="1"/>
      <c r="C43" s="102"/>
      <c r="D43" s="102"/>
      <c r="E43" s="102"/>
      <c r="F43" s="102"/>
      <c r="G43" s="103"/>
      <c r="H43" s="103"/>
      <c r="I43" s="102"/>
    </row>
    <row r="44" spans="1:10" s="16" customFormat="1" ht="18" customHeight="1" x14ac:dyDescent="0.25">
      <c r="A44" s="1"/>
      <c r="B44" s="1"/>
      <c r="C44" s="102"/>
      <c r="D44" s="102"/>
      <c r="E44" s="102"/>
      <c r="F44" s="102"/>
      <c r="G44" s="103"/>
      <c r="H44" s="103"/>
      <c r="I44" s="102"/>
    </row>
    <row r="45" spans="1:10" s="16" customFormat="1" ht="18" customHeight="1" x14ac:dyDescent="0.25">
      <c r="A45" s="1"/>
      <c r="B45" s="1"/>
      <c r="C45" s="102"/>
      <c r="D45" s="102"/>
      <c r="E45" s="102"/>
      <c r="F45" s="102"/>
      <c r="G45" s="103"/>
      <c r="H45" s="103"/>
      <c r="I45" s="102"/>
    </row>
    <row r="46" spans="1:10" s="16" customFormat="1" ht="18" customHeight="1" thickBot="1" x14ac:dyDescent="0.3">
      <c r="A46" s="1"/>
      <c r="B46" s="1"/>
      <c r="C46" s="2"/>
      <c r="D46" s="2"/>
      <c r="E46" s="2"/>
      <c r="F46" s="2"/>
      <c r="G46" s="2"/>
      <c r="H46" s="2"/>
      <c r="I46" s="1"/>
    </row>
    <row r="47" spans="1:10" ht="33" customHeight="1" thickBot="1" x14ac:dyDescent="0.3">
      <c r="A47" s="225" t="s">
        <v>1</v>
      </c>
      <c r="B47" s="225" t="s">
        <v>0</v>
      </c>
      <c r="C47" s="227" t="s">
        <v>61</v>
      </c>
      <c r="D47" s="228"/>
      <c r="E47" s="227" t="s">
        <v>182</v>
      </c>
      <c r="F47" s="228"/>
      <c r="G47" s="119" t="s">
        <v>183</v>
      </c>
      <c r="H47" s="158" t="s">
        <v>184</v>
      </c>
      <c r="I47" s="237" t="s">
        <v>187</v>
      </c>
    </row>
    <row r="48" spans="1:10" ht="44.25" customHeight="1" thickBot="1" x14ac:dyDescent="0.25">
      <c r="A48" s="226"/>
      <c r="B48" s="226"/>
      <c r="C48" s="120" t="s">
        <v>57</v>
      </c>
      <c r="D48" s="121" t="s">
        <v>62</v>
      </c>
      <c r="E48" s="54" t="s">
        <v>57</v>
      </c>
      <c r="F48" s="78" t="s">
        <v>62</v>
      </c>
      <c r="G48" s="58" t="s">
        <v>57</v>
      </c>
      <c r="H48" s="177" t="s">
        <v>57</v>
      </c>
      <c r="I48" s="238"/>
    </row>
    <row r="49" spans="1:10" s="16" customFormat="1" ht="18" customHeight="1" thickBot="1" x14ac:dyDescent="0.3">
      <c r="A49" s="37">
        <v>602</v>
      </c>
      <c r="B49" s="17" t="s">
        <v>24</v>
      </c>
      <c r="C49" s="122">
        <v>4000</v>
      </c>
      <c r="D49" s="123">
        <v>45</v>
      </c>
      <c r="E49" s="13">
        <v>3989</v>
      </c>
      <c r="F49" s="14">
        <v>28</v>
      </c>
      <c r="G49" s="59">
        <v>3875</v>
      </c>
      <c r="H49" s="160"/>
      <c r="I49" s="243" t="s">
        <v>166</v>
      </c>
      <c r="J49" s="80"/>
    </row>
    <row r="50" spans="1:10" s="16" customFormat="1" ht="18" customHeight="1" thickBot="1" x14ac:dyDescent="0.3">
      <c r="A50" s="17">
        <v>603</v>
      </c>
      <c r="B50" s="17" t="s">
        <v>25</v>
      </c>
      <c r="C50" s="122">
        <v>1000</v>
      </c>
      <c r="D50" s="123"/>
      <c r="E50" s="13">
        <v>820</v>
      </c>
      <c r="F50" s="14"/>
      <c r="G50" s="59">
        <v>1150</v>
      </c>
      <c r="H50" s="160"/>
      <c r="I50" s="244"/>
      <c r="J50" s="80"/>
    </row>
    <row r="51" spans="1:10" s="16" customFormat="1" ht="18" customHeight="1" thickBot="1" x14ac:dyDescent="0.3">
      <c r="A51" s="17">
        <v>604</v>
      </c>
      <c r="B51" s="17" t="s">
        <v>53</v>
      </c>
      <c r="C51" s="122"/>
      <c r="D51" s="123"/>
      <c r="E51" s="13"/>
      <c r="F51" s="14"/>
      <c r="G51" s="59"/>
      <c r="H51" s="160"/>
      <c r="I51" s="172"/>
    </row>
    <row r="52" spans="1:10" s="16" customFormat="1" ht="18" customHeight="1" thickBot="1" x14ac:dyDescent="0.3">
      <c r="A52" s="33">
        <v>609</v>
      </c>
      <c r="B52" s="17" t="s">
        <v>26</v>
      </c>
      <c r="C52" s="122"/>
      <c r="D52" s="123"/>
      <c r="E52" s="13"/>
      <c r="F52" s="14"/>
      <c r="G52" s="59"/>
      <c r="H52" s="160"/>
      <c r="I52" s="172"/>
    </row>
    <row r="53" spans="1:10" s="16" customFormat="1" ht="18" customHeight="1" thickBot="1" x14ac:dyDescent="0.3">
      <c r="A53" s="33">
        <v>611</v>
      </c>
      <c r="B53" s="17" t="s">
        <v>36</v>
      </c>
      <c r="C53" s="122"/>
      <c r="D53" s="123"/>
      <c r="E53" s="13"/>
      <c r="F53" s="14"/>
      <c r="G53" s="59"/>
      <c r="H53" s="160"/>
      <c r="I53" s="172"/>
    </row>
    <row r="54" spans="1:10" ht="18" customHeight="1" thickBot="1" x14ac:dyDescent="0.3">
      <c r="A54" s="23">
        <v>621</v>
      </c>
      <c r="B54" s="23" t="s">
        <v>37</v>
      </c>
      <c r="C54" s="122"/>
      <c r="D54" s="123"/>
      <c r="E54" s="13"/>
      <c r="F54" s="14"/>
      <c r="G54" s="59"/>
      <c r="H54" s="160"/>
      <c r="I54" s="173"/>
    </row>
    <row r="55" spans="1:10" ht="18" customHeight="1" thickBot="1" x14ac:dyDescent="0.3">
      <c r="A55" s="17">
        <v>646</v>
      </c>
      <c r="B55" s="57" t="s">
        <v>28</v>
      </c>
      <c r="C55" s="122"/>
      <c r="D55" s="123"/>
      <c r="E55" s="13"/>
      <c r="F55" s="14"/>
      <c r="G55" s="59"/>
      <c r="H55" s="160"/>
      <c r="I55" s="174"/>
    </row>
    <row r="56" spans="1:10" s="16" customFormat="1" ht="18" customHeight="1" thickBot="1" x14ac:dyDescent="0.3">
      <c r="A56" s="17">
        <v>648</v>
      </c>
      <c r="B56" s="17" t="s">
        <v>56</v>
      </c>
      <c r="C56" s="122">
        <v>100</v>
      </c>
      <c r="D56" s="123"/>
      <c r="E56" s="13">
        <v>6918</v>
      </c>
      <c r="F56" s="14">
        <v>265</v>
      </c>
      <c r="G56" s="59">
        <v>100</v>
      </c>
      <c r="H56" s="160"/>
      <c r="I56" s="172"/>
    </row>
    <row r="57" spans="1:10" s="16" customFormat="1" ht="18" customHeight="1" thickBot="1" x14ac:dyDescent="0.3">
      <c r="A57" s="17">
        <v>649</v>
      </c>
      <c r="B57" s="17" t="s">
        <v>29</v>
      </c>
      <c r="C57" s="122"/>
      <c r="D57" s="123"/>
      <c r="E57" s="13"/>
      <c r="F57" s="14"/>
      <c r="G57" s="59"/>
      <c r="H57" s="160"/>
      <c r="I57" s="172"/>
    </row>
    <row r="58" spans="1:10" ht="18" customHeight="1" thickBot="1" x14ac:dyDescent="0.3">
      <c r="A58" s="17">
        <v>662</v>
      </c>
      <c r="B58" s="17" t="s">
        <v>13</v>
      </c>
      <c r="C58" s="122"/>
      <c r="D58" s="123"/>
      <c r="E58" s="13"/>
      <c r="F58" s="14"/>
      <c r="G58" s="59"/>
      <c r="H58" s="160"/>
      <c r="I58" s="174"/>
    </row>
    <row r="59" spans="1:10" ht="18" customHeight="1" thickBot="1" x14ac:dyDescent="0.3">
      <c r="A59" s="34">
        <v>669</v>
      </c>
      <c r="B59" s="34" t="s">
        <v>38</v>
      </c>
      <c r="C59" s="124"/>
      <c r="D59" s="125"/>
      <c r="E59" s="35"/>
      <c r="F59" s="36"/>
      <c r="G59" s="72"/>
      <c r="H59" s="171"/>
      <c r="I59" s="175"/>
    </row>
    <row r="60" spans="1:10" s="16" customFormat="1" ht="18" customHeight="1" thickTop="1" thickBot="1" x14ac:dyDescent="0.3">
      <c r="A60" s="24" t="s">
        <v>21</v>
      </c>
      <c r="B60" s="24" t="s">
        <v>16</v>
      </c>
      <c r="C60" s="126">
        <f t="shared" ref="C60:H60" si="4">SUM(C49:C59)</f>
        <v>5100</v>
      </c>
      <c r="D60" s="127">
        <f t="shared" si="4"/>
        <v>45</v>
      </c>
      <c r="E60" s="12">
        <f t="shared" si="4"/>
        <v>11727</v>
      </c>
      <c r="F60" s="53">
        <f t="shared" si="4"/>
        <v>293</v>
      </c>
      <c r="G60" s="66">
        <f t="shared" si="4"/>
        <v>5125</v>
      </c>
      <c r="H60" s="166">
        <f t="shared" si="4"/>
        <v>0</v>
      </c>
      <c r="I60" s="176"/>
    </row>
    <row r="61" spans="1:10" s="16" customFormat="1" ht="18" customHeight="1" x14ac:dyDescent="0.25">
      <c r="A61" s="1"/>
      <c r="B61" s="1"/>
      <c r="C61" s="2"/>
      <c r="D61" s="2"/>
      <c r="E61" s="2"/>
      <c r="F61" s="2"/>
      <c r="G61" s="2"/>
      <c r="H61" s="2"/>
      <c r="I61" s="1"/>
    </row>
    <row r="62" spans="1:10" s="16" customFormat="1" ht="18" customHeight="1" thickBot="1" x14ac:dyDescent="0.3">
      <c r="A62" s="242" t="s">
        <v>195</v>
      </c>
      <c r="B62" s="242"/>
      <c r="C62" s="242"/>
      <c r="D62" s="242"/>
      <c r="E62" s="242"/>
      <c r="F62" s="242"/>
      <c r="G62" s="242"/>
      <c r="H62" s="242"/>
      <c r="I62" s="242"/>
    </row>
    <row r="63" spans="1:10" ht="18" customHeight="1" x14ac:dyDescent="0.2">
      <c r="A63" s="22" t="s">
        <v>17</v>
      </c>
      <c r="B63" s="22" t="s">
        <v>18</v>
      </c>
      <c r="C63" s="40">
        <f t="shared" ref="C63:H63" si="5">SUM(C60)</f>
        <v>5100</v>
      </c>
      <c r="D63" s="8">
        <f t="shared" si="5"/>
        <v>45</v>
      </c>
      <c r="E63" s="40">
        <f t="shared" si="5"/>
        <v>11727</v>
      </c>
      <c r="F63" s="41">
        <f t="shared" si="5"/>
        <v>293</v>
      </c>
      <c r="G63" s="76">
        <f t="shared" si="5"/>
        <v>5125</v>
      </c>
      <c r="H63" s="74">
        <f t="shared" si="5"/>
        <v>0</v>
      </c>
      <c r="I63" s="22"/>
    </row>
    <row r="64" spans="1:10" ht="18" customHeight="1" thickBot="1" x14ac:dyDescent="0.3">
      <c r="A64" s="42" t="s">
        <v>19</v>
      </c>
      <c r="B64" s="42" t="s">
        <v>20</v>
      </c>
      <c r="C64" s="43">
        <f t="shared" ref="C64:H64" si="6">SUM(C42)</f>
        <v>10937</v>
      </c>
      <c r="D64" s="10">
        <f t="shared" si="6"/>
        <v>310</v>
      </c>
      <c r="E64" s="43">
        <f t="shared" si="6"/>
        <v>11710</v>
      </c>
      <c r="F64" s="32">
        <f t="shared" si="6"/>
        <v>310</v>
      </c>
      <c r="G64" s="70">
        <f t="shared" si="6"/>
        <v>11205</v>
      </c>
      <c r="H64" s="73">
        <f t="shared" si="6"/>
        <v>0</v>
      </c>
      <c r="I64" s="114" t="s">
        <v>167</v>
      </c>
    </row>
    <row r="65" spans="1:9" ht="18" customHeight="1" thickBot="1" x14ac:dyDescent="0.3">
      <c r="A65" s="17"/>
      <c r="B65" s="44" t="s">
        <v>60</v>
      </c>
      <c r="C65" s="50">
        <f t="shared" ref="C65:H65" si="7">C64-C63</f>
        <v>5837</v>
      </c>
      <c r="D65" s="50">
        <f t="shared" si="7"/>
        <v>265</v>
      </c>
      <c r="E65" s="55">
        <f>E63-E64</f>
        <v>17</v>
      </c>
      <c r="F65" s="56">
        <f>F63-F64</f>
        <v>-17</v>
      </c>
      <c r="G65" s="77">
        <f t="shared" si="7"/>
        <v>6080</v>
      </c>
      <c r="H65" s="75">
        <f t="shared" si="7"/>
        <v>0</v>
      </c>
      <c r="I65" s="17"/>
    </row>
    <row r="66" spans="1:9" s="16" customFormat="1" ht="18" customHeight="1" thickBot="1" x14ac:dyDescent="0.3">
      <c r="A66" s="17"/>
      <c r="B66" s="44" t="s">
        <v>194</v>
      </c>
      <c r="C66" s="239">
        <f>C65+D65</f>
        <v>6102</v>
      </c>
      <c r="D66" s="240"/>
      <c r="E66" s="241">
        <f>E65+F65</f>
        <v>0</v>
      </c>
      <c r="F66" s="240"/>
      <c r="G66" s="178">
        <f>SUM(G64-G63)</f>
        <v>6080</v>
      </c>
      <c r="H66" s="179">
        <f>SUM(H64-H63)</f>
        <v>0</v>
      </c>
      <c r="I66" s="17"/>
    </row>
    <row r="67" spans="1:9" ht="12" customHeight="1" x14ac:dyDescent="0.25"/>
    <row r="68" spans="1:9" ht="18" customHeight="1" x14ac:dyDescent="0.25">
      <c r="B68" s="15" t="s">
        <v>189</v>
      </c>
    </row>
    <row r="69" spans="1:9" ht="15" customHeight="1" x14ac:dyDescent="0.25">
      <c r="B69" s="15" t="s">
        <v>190</v>
      </c>
    </row>
    <row r="70" spans="1:9" ht="18" customHeight="1" x14ac:dyDescent="0.25"/>
    <row r="71" spans="1:9" ht="18" customHeight="1" x14ac:dyDescent="0.25"/>
    <row r="72" spans="1:9" ht="18" customHeight="1" x14ac:dyDescent="0.25"/>
    <row r="73" spans="1:9" ht="18" customHeight="1" x14ac:dyDescent="0.25"/>
  </sheetData>
  <protectedRanges>
    <protectedRange sqref="C67:I69" name="Oblast9"/>
    <protectedRange sqref="C49:I59" name="Oblast8"/>
    <protectedRange sqref="C11:I18" name="Oblast4"/>
    <protectedRange sqref="C20:I22" name="Oblast3"/>
    <protectedRange sqref="C11:I18" name="Oblast2"/>
    <protectedRange sqref="C6:I9" name="Oblast1"/>
    <protectedRange sqref="C20:I22" name="Oblast6"/>
    <protectedRange sqref="I24:I34 I36:I39 I41 C24:H41" name="Oblast7"/>
  </protectedRanges>
  <mergeCells count="18">
    <mergeCell ref="C66:D66"/>
    <mergeCell ref="C47:D47"/>
    <mergeCell ref="E66:F66"/>
    <mergeCell ref="A62:I62"/>
    <mergeCell ref="I47:I48"/>
    <mergeCell ref="B47:B48"/>
    <mergeCell ref="A47:A48"/>
    <mergeCell ref="E47:F47"/>
    <mergeCell ref="I49:I50"/>
    <mergeCell ref="B3:B4"/>
    <mergeCell ref="C3:D3"/>
    <mergeCell ref="A1:I1"/>
    <mergeCell ref="A2:I2"/>
    <mergeCell ref="A11:A14"/>
    <mergeCell ref="A3:A4"/>
    <mergeCell ref="A6:A9"/>
    <mergeCell ref="E3:F3"/>
    <mergeCell ref="I3:I4"/>
  </mergeCells>
  <phoneticPr fontId="1" type="noConversion"/>
  <pageMargins left="0.78740157480314965" right="0.78740157480314965" top="0.78740157480314965" bottom="0.59055118110236227" header="0.51181102362204722" footer="0.51181102362204722"/>
  <pageSetup paperSize="9" scale="61" orientation="landscape" r:id="rId1"/>
  <headerFooter alignWithMargins="0"/>
  <rowBreaks count="1" manualBreakCount="1"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5"/>
  <sheetViews>
    <sheetView workbookViewId="0">
      <selection activeCell="B2" sqref="B2"/>
    </sheetView>
  </sheetViews>
  <sheetFormatPr defaultRowHeight="12.75" x14ac:dyDescent="0.2"/>
  <cols>
    <col min="2" max="2" width="46.85546875" customWidth="1"/>
    <col min="3" max="5" width="13.42578125" customWidth="1"/>
    <col min="6" max="6" width="14.85546875" customWidth="1"/>
    <col min="9" max="9" width="8.85546875" customWidth="1"/>
  </cols>
  <sheetData>
    <row r="2" spans="1:6" x14ac:dyDescent="0.2">
      <c r="B2" s="104" t="s">
        <v>193</v>
      </c>
    </row>
    <row r="3" spans="1:6" ht="15" x14ac:dyDescent="0.25">
      <c r="A3" s="194"/>
      <c r="B3" s="91" t="s">
        <v>8</v>
      </c>
    </row>
    <row r="5" spans="1:6" ht="13.5" thickBot="1" x14ac:dyDescent="0.25"/>
    <row r="6" spans="1:6" ht="15" x14ac:dyDescent="0.25">
      <c r="A6" s="81" t="s">
        <v>63</v>
      </c>
      <c r="B6" s="248" t="s">
        <v>0</v>
      </c>
      <c r="C6" s="245" t="s">
        <v>182</v>
      </c>
      <c r="D6" s="246"/>
      <c r="E6" s="247"/>
      <c r="F6" s="196" t="s">
        <v>185</v>
      </c>
    </row>
    <row r="7" spans="1:6" ht="15.75" thickBot="1" x14ac:dyDescent="0.3">
      <c r="A7" s="82" t="s">
        <v>1</v>
      </c>
      <c r="B7" s="249"/>
      <c r="C7" s="83" t="s">
        <v>64</v>
      </c>
      <c r="D7" s="185" t="s">
        <v>57</v>
      </c>
      <c r="E7" s="186" t="s">
        <v>65</v>
      </c>
      <c r="F7" s="195" t="s">
        <v>57</v>
      </c>
    </row>
    <row r="8" spans="1:6" ht="15.75" thickBot="1" x14ac:dyDescent="0.3">
      <c r="A8" s="84">
        <v>518</v>
      </c>
      <c r="B8" s="85" t="s">
        <v>8</v>
      </c>
      <c r="C8" s="116">
        <f>C9+C10+C11+C12+C13+C14+C15+C16+C18+C20+C21+C22+C24+C25+C17+C19+C23</f>
        <v>4247</v>
      </c>
      <c r="D8" s="187">
        <f>D9+D10+D11+D12+D13+D14+D15+D16+D18+D20+D21+D22+D24+D25+D17+D19+D23</f>
        <v>4108</v>
      </c>
      <c r="E8" s="188">
        <f>E9+E10+E11+E12+E13+E14+E15+E16+E18+E20+E21+E22+E24+E25+E17+E19+E23</f>
        <v>139</v>
      </c>
      <c r="F8" s="181">
        <f>F9+F10+F11+F12+F13+F14+F15+F16+F18+F20+F21+F22+F24+F25+F17+F19+F23</f>
        <v>3939</v>
      </c>
    </row>
    <row r="9" spans="1:6" ht="14.25" x14ac:dyDescent="0.2">
      <c r="A9" s="86" t="s">
        <v>39</v>
      </c>
      <c r="B9" s="87" t="s">
        <v>66</v>
      </c>
      <c r="C9" s="117">
        <f>D9+E9</f>
        <v>750</v>
      </c>
      <c r="D9" s="189">
        <v>750</v>
      </c>
      <c r="E9" s="190"/>
      <c r="F9" s="182">
        <v>700</v>
      </c>
    </row>
    <row r="10" spans="1:6" ht="15" x14ac:dyDescent="0.25">
      <c r="A10" s="82"/>
      <c r="B10" s="87" t="s">
        <v>67</v>
      </c>
      <c r="C10" s="117">
        <f>D10+E10</f>
        <v>14</v>
      </c>
      <c r="D10" s="189">
        <v>14</v>
      </c>
      <c r="E10" s="190"/>
      <c r="F10" s="182">
        <v>14</v>
      </c>
    </row>
    <row r="11" spans="1:6" ht="15" x14ac:dyDescent="0.25">
      <c r="A11" s="82"/>
      <c r="B11" s="87" t="s">
        <v>68</v>
      </c>
      <c r="C11" s="117">
        <f t="shared" ref="C11:C24" si="0">D11+E11</f>
        <v>37</v>
      </c>
      <c r="D11" s="189">
        <v>37</v>
      </c>
      <c r="E11" s="190"/>
      <c r="F11" s="182">
        <v>47</v>
      </c>
    </row>
    <row r="12" spans="1:6" ht="15" x14ac:dyDescent="0.25">
      <c r="A12" s="82"/>
      <c r="B12" s="87" t="s">
        <v>69</v>
      </c>
      <c r="C12" s="117">
        <f t="shared" si="0"/>
        <v>300</v>
      </c>
      <c r="D12" s="189">
        <v>300</v>
      </c>
      <c r="E12" s="190"/>
      <c r="F12" s="182">
        <v>330</v>
      </c>
    </row>
    <row r="13" spans="1:6" ht="15" x14ac:dyDescent="0.25">
      <c r="A13" s="82"/>
      <c r="B13" s="87" t="s">
        <v>70</v>
      </c>
      <c r="C13" s="117">
        <f t="shared" si="0"/>
        <v>202</v>
      </c>
      <c r="D13" s="189">
        <v>100</v>
      </c>
      <c r="E13" s="190">
        <v>102</v>
      </c>
      <c r="F13" s="182">
        <v>104</v>
      </c>
    </row>
    <row r="14" spans="1:6" ht="15" x14ac:dyDescent="0.25">
      <c r="A14" s="82"/>
      <c r="B14" s="87" t="s">
        <v>71</v>
      </c>
      <c r="C14" s="117">
        <f t="shared" si="0"/>
        <v>2374</v>
      </c>
      <c r="D14" s="189">
        <v>2374</v>
      </c>
      <c r="E14" s="190"/>
      <c r="F14" s="182">
        <v>2337</v>
      </c>
    </row>
    <row r="15" spans="1:6" ht="15" x14ac:dyDescent="0.25">
      <c r="A15" s="82"/>
      <c r="B15" s="87" t="s">
        <v>72</v>
      </c>
      <c r="C15" s="117">
        <f t="shared" si="0"/>
        <v>145</v>
      </c>
      <c r="D15" s="189">
        <v>145</v>
      </c>
      <c r="E15" s="190"/>
      <c r="F15" s="182">
        <v>80</v>
      </c>
    </row>
    <row r="16" spans="1:6" ht="15" x14ac:dyDescent="0.25">
      <c r="A16" s="82"/>
      <c r="B16" s="87" t="s">
        <v>73</v>
      </c>
      <c r="C16" s="117">
        <f t="shared" si="0"/>
        <v>14</v>
      </c>
      <c r="D16" s="189">
        <v>14</v>
      </c>
      <c r="E16" s="190"/>
      <c r="F16" s="182">
        <v>5</v>
      </c>
    </row>
    <row r="17" spans="1:6" ht="15" x14ac:dyDescent="0.25">
      <c r="A17" s="82"/>
      <c r="B17" s="87" t="s">
        <v>74</v>
      </c>
      <c r="C17" s="117">
        <f t="shared" si="0"/>
        <v>129</v>
      </c>
      <c r="D17" s="189">
        <v>94</v>
      </c>
      <c r="E17" s="190">
        <v>35</v>
      </c>
      <c r="F17" s="182">
        <v>70</v>
      </c>
    </row>
    <row r="18" spans="1:6" ht="15" x14ac:dyDescent="0.25">
      <c r="A18" s="82"/>
      <c r="B18" s="87" t="s">
        <v>75</v>
      </c>
      <c r="C18" s="117">
        <f t="shared" si="0"/>
        <v>3</v>
      </c>
      <c r="D18" s="189">
        <v>3</v>
      </c>
      <c r="E18" s="190"/>
      <c r="F18" s="182">
        <v>0</v>
      </c>
    </row>
    <row r="19" spans="1:6" ht="15" x14ac:dyDescent="0.25">
      <c r="A19" s="82"/>
      <c r="B19" s="87" t="s">
        <v>76</v>
      </c>
      <c r="C19" s="117">
        <f t="shared" si="0"/>
        <v>109</v>
      </c>
      <c r="D19" s="189">
        <v>109</v>
      </c>
      <c r="E19" s="190"/>
      <c r="F19" s="182">
        <v>120</v>
      </c>
    </row>
    <row r="20" spans="1:6" ht="15" x14ac:dyDescent="0.25">
      <c r="A20" s="82"/>
      <c r="B20" s="88" t="s">
        <v>77</v>
      </c>
      <c r="C20" s="117">
        <f t="shared" si="0"/>
        <v>24</v>
      </c>
      <c r="D20" s="115">
        <v>23</v>
      </c>
      <c r="E20" s="191">
        <v>1</v>
      </c>
      <c r="F20" s="183">
        <v>18</v>
      </c>
    </row>
    <row r="21" spans="1:6" ht="15" x14ac:dyDescent="0.25">
      <c r="A21" s="82"/>
      <c r="B21" s="87" t="s">
        <v>78</v>
      </c>
      <c r="C21" s="117">
        <f t="shared" si="0"/>
        <v>29</v>
      </c>
      <c r="D21" s="189">
        <v>28</v>
      </c>
      <c r="E21" s="190">
        <v>1</v>
      </c>
      <c r="F21" s="182">
        <v>26</v>
      </c>
    </row>
    <row r="22" spans="1:6" ht="15" x14ac:dyDescent="0.25">
      <c r="A22" s="82"/>
      <c r="B22" s="87" t="s">
        <v>79</v>
      </c>
      <c r="C22" s="117">
        <f t="shared" si="0"/>
        <v>45</v>
      </c>
      <c r="D22" s="189">
        <v>45</v>
      </c>
      <c r="E22" s="190"/>
      <c r="F22" s="182">
        <v>46</v>
      </c>
    </row>
    <row r="23" spans="1:6" ht="15" x14ac:dyDescent="0.25">
      <c r="A23" s="82"/>
      <c r="B23" s="87" t="s">
        <v>80</v>
      </c>
      <c r="C23" s="117">
        <f t="shared" si="0"/>
        <v>33</v>
      </c>
      <c r="D23" s="189">
        <v>33</v>
      </c>
      <c r="E23" s="190"/>
      <c r="F23" s="182">
        <v>0</v>
      </c>
    </row>
    <row r="24" spans="1:6" ht="15" x14ac:dyDescent="0.25">
      <c r="A24" s="82"/>
      <c r="B24" s="87" t="s">
        <v>81</v>
      </c>
      <c r="C24" s="117">
        <f t="shared" si="0"/>
        <v>12</v>
      </c>
      <c r="D24" s="189">
        <v>12</v>
      </c>
      <c r="E24" s="190"/>
      <c r="F24" s="182">
        <v>15</v>
      </c>
    </row>
    <row r="25" spans="1:6" ht="15.75" thickBot="1" x14ac:dyDescent="0.3">
      <c r="A25" s="89"/>
      <c r="B25" s="90" t="s">
        <v>82</v>
      </c>
      <c r="C25" s="118">
        <f>D25+E25</f>
        <v>27</v>
      </c>
      <c r="D25" s="192">
        <v>27</v>
      </c>
      <c r="E25" s="193"/>
      <c r="F25" s="184">
        <v>27</v>
      </c>
    </row>
  </sheetData>
  <mergeCells count="2">
    <mergeCell ref="C6:E6"/>
    <mergeCell ref="B6:B7"/>
  </mergeCells>
  <phoneticPr fontId="1" type="noConversion"/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6"/>
  <sheetViews>
    <sheetView workbookViewId="0">
      <selection activeCell="B2" sqref="B2"/>
    </sheetView>
  </sheetViews>
  <sheetFormatPr defaultRowHeight="12.75" x14ac:dyDescent="0.2"/>
  <cols>
    <col min="1" max="1" width="9.140625" customWidth="1"/>
    <col min="2" max="2" width="46.85546875" customWidth="1"/>
    <col min="3" max="5" width="13.42578125" customWidth="1"/>
    <col min="6" max="6" width="14.85546875" customWidth="1"/>
    <col min="7" max="7" width="21.5703125" customWidth="1"/>
  </cols>
  <sheetData>
    <row r="2" spans="1:6" x14ac:dyDescent="0.2">
      <c r="B2" s="104" t="s">
        <v>192</v>
      </c>
    </row>
    <row r="3" spans="1:6" ht="15" x14ac:dyDescent="0.25">
      <c r="B3" s="91" t="s">
        <v>24</v>
      </c>
    </row>
    <row r="4" spans="1:6" ht="13.5" thickBot="1" x14ac:dyDescent="0.25"/>
    <row r="5" spans="1:6" ht="15" x14ac:dyDescent="0.25">
      <c r="A5" s="197" t="s">
        <v>63</v>
      </c>
      <c r="B5" s="250" t="s">
        <v>0</v>
      </c>
      <c r="C5" s="217" t="s">
        <v>182</v>
      </c>
      <c r="D5" s="198"/>
      <c r="E5" s="199"/>
      <c r="F5" s="214" t="s">
        <v>185</v>
      </c>
    </row>
    <row r="6" spans="1:6" ht="15" customHeight="1" thickBot="1" x14ac:dyDescent="0.25">
      <c r="A6" s="200" t="s">
        <v>1</v>
      </c>
      <c r="B6" s="251"/>
      <c r="C6" s="83" t="s">
        <v>64</v>
      </c>
      <c r="D6" s="201" t="s">
        <v>57</v>
      </c>
      <c r="E6" s="201" t="s">
        <v>65</v>
      </c>
      <c r="F6" s="180" t="s">
        <v>57</v>
      </c>
    </row>
    <row r="7" spans="1:6" ht="15.75" thickBot="1" x14ac:dyDescent="0.3">
      <c r="A7" s="202">
        <v>602</v>
      </c>
      <c r="B7" s="85" t="s">
        <v>24</v>
      </c>
      <c r="C7" s="212">
        <f>D7+E7</f>
        <v>4837</v>
      </c>
      <c r="D7" s="187">
        <f>D8+D9+D10+D11+D12+D13+D14</f>
        <v>4809</v>
      </c>
      <c r="E7" s="187">
        <f>E8+E9+E10+E11+E12+E13+E14</f>
        <v>28</v>
      </c>
      <c r="F7" s="181">
        <f>F8+F9+F10+F11+F12+F13+F14</f>
        <v>5025</v>
      </c>
    </row>
    <row r="8" spans="1:6" ht="14.25" x14ac:dyDescent="0.2">
      <c r="A8" s="203" t="s">
        <v>39</v>
      </c>
      <c r="B8" s="210" t="s">
        <v>186</v>
      </c>
      <c r="C8" s="139">
        <f>D8+E8</f>
        <v>63</v>
      </c>
      <c r="D8" s="204">
        <v>35</v>
      </c>
      <c r="E8" s="205">
        <v>28</v>
      </c>
      <c r="F8" s="215">
        <v>135</v>
      </c>
    </row>
    <row r="9" spans="1:6" ht="14.25" x14ac:dyDescent="0.2">
      <c r="A9" s="206"/>
      <c r="B9" s="88" t="s">
        <v>180</v>
      </c>
      <c r="C9" s="140">
        <f t="shared" ref="C9:C14" si="0">D9+E9</f>
        <v>820</v>
      </c>
      <c r="D9" s="115">
        <v>820</v>
      </c>
      <c r="E9" s="115"/>
      <c r="F9" s="183">
        <v>1150</v>
      </c>
    </row>
    <row r="10" spans="1:6" ht="14.25" x14ac:dyDescent="0.2">
      <c r="A10" s="207"/>
      <c r="B10" s="88" t="s">
        <v>75</v>
      </c>
      <c r="C10" s="140">
        <f t="shared" si="0"/>
        <v>20</v>
      </c>
      <c r="D10" s="115">
        <v>20</v>
      </c>
      <c r="E10" s="115"/>
      <c r="F10" s="183">
        <v>25</v>
      </c>
    </row>
    <row r="11" spans="1:6" ht="14.25" x14ac:dyDescent="0.2">
      <c r="A11" s="207"/>
      <c r="B11" s="88" t="s">
        <v>84</v>
      </c>
      <c r="C11" s="140">
        <f t="shared" si="0"/>
        <v>0</v>
      </c>
      <c r="D11" s="115">
        <v>0</v>
      </c>
      <c r="E11" s="115"/>
      <c r="F11" s="183">
        <v>0</v>
      </c>
    </row>
    <row r="12" spans="1:6" ht="14.25" x14ac:dyDescent="0.2">
      <c r="A12" s="207"/>
      <c r="B12" s="88" t="s">
        <v>85</v>
      </c>
      <c r="C12" s="140">
        <f t="shared" si="0"/>
        <v>140</v>
      </c>
      <c r="D12" s="115">
        <v>140</v>
      </c>
      <c r="E12" s="115"/>
      <c r="F12" s="183">
        <v>130</v>
      </c>
    </row>
    <row r="13" spans="1:6" ht="14.25" x14ac:dyDescent="0.2">
      <c r="A13" s="207"/>
      <c r="B13" s="88" t="s">
        <v>86</v>
      </c>
      <c r="C13" s="140">
        <f t="shared" si="0"/>
        <v>2364</v>
      </c>
      <c r="D13" s="115">
        <v>2364</v>
      </c>
      <c r="E13" s="115"/>
      <c r="F13" s="183">
        <v>2185</v>
      </c>
    </row>
    <row r="14" spans="1:6" ht="15" thickBot="1" x14ac:dyDescent="0.25">
      <c r="A14" s="208"/>
      <c r="B14" s="211" t="s">
        <v>87</v>
      </c>
      <c r="C14" s="213">
        <f t="shared" si="0"/>
        <v>1430</v>
      </c>
      <c r="D14" s="209">
        <v>1430</v>
      </c>
      <c r="E14" s="209"/>
      <c r="F14" s="216">
        <v>1400</v>
      </c>
    </row>
    <row r="16" spans="1:6" x14ac:dyDescent="0.2">
      <c r="E16" t="s">
        <v>88</v>
      </c>
    </row>
  </sheetData>
  <mergeCells count="1">
    <mergeCell ref="B5:B6"/>
  </mergeCells>
  <phoneticPr fontId="1" type="noConversion"/>
  <pageMargins left="0.98425196850393704" right="0.98425196850393704" top="0.98425196850393704" bottom="0.98425196850393704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D24"/>
  <sheetViews>
    <sheetView workbookViewId="0">
      <selection activeCell="D24" sqref="D24"/>
    </sheetView>
  </sheetViews>
  <sheetFormatPr defaultRowHeight="12.75" x14ac:dyDescent="0.2"/>
  <cols>
    <col min="2" max="2" width="56.7109375" customWidth="1"/>
    <col min="3" max="3" width="39.42578125" customWidth="1"/>
    <col min="4" max="4" width="27.5703125" customWidth="1"/>
  </cols>
  <sheetData>
    <row r="4" spans="2:4" x14ac:dyDescent="0.2">
      <c r="B4" s="104" t="s">
        <v>191</v>
      </c>
    </row>
    <row r="5" spans="2:4" x14ac:dyDescent="0.2">
      <c r="B5" s="104"/>
    </row>
    <row r="6" spans="2:4" ht="16.5" thickBot="1" x14ac:dyDescent="0.3">
      <c r="B6" s="92" t="s">
        <v>159</v>
      </c>
      <c r="C6" s="218"/>
      <c r="D6" s="218"/>
    </row>
    <row r="7" spans="2:4" ht="15" x14ac:dyDescent="0.25">
      <c r="B7" s="105" t="s">
        <v>158</v>
      </c>
      <c r="C7" s="106" t="s">
        <v>162</v>
      </c>
      <c r="D7" s="107" t="s">
        <v>168</v>
      </c>
    </row>
    <row r="8" spans="2:4" ht="14.25" x14ac:dyDescent="0.2">
      <c r="B8" s="101" t="s">
        <v>98</v>
      </c>
      <c r="C8" s="108"/>
      <c r="D8" s="109">
        <v>90000</v>
      </c>
    </row>
    <row r="9" spans="2:4" ht="14.25" x14ac:dyDescent="0.2">
      <c r="B9" s="101" t="s">
        <v>160</v>
      </c>
      <c r="C9" s="108" t="s">
        <v>163</v>
      </c>
      <c r="D9" s="110">
        <v>10000</v>
      </c>
    </row>
    <row r="10" spans="2:4" ht="14.25" x14ac:dyDescent="0.2">
      <c r="B10" s="101" t="s">
        <v>116</v>
      </c>
      <c r="C10" s="108" t="s">
        <v>164</v>
      </c>
      <c r="D10" s="110">
        <v>4000</v>
      </c>
    </row>
    <row r="11" spans="2:4" ht="14.25" x14ac:dyDescent="0.2">
      <c r="B11" s="101" t="s">
        <v>128</v>
      </c>
      <c r="C11" s="108"/>
      <c r="D11" s="110">
        <v>300000</v>
      </c>
    </row>
    <row r="12" spans="2:4" ht="14.25" x14ac:dyDescent="0.2">
      <c r="B12" s="101" t="s">
        <v>136</v>
      </c>
      <c r="C12" s="108"/>
      <c r="D12" s="110">
        <v>330000</v>
      </c>
    </row>
    <row r="13" spans="2:4" ht="14.25" x14ac:dyDescent="0.2">
      <c r="B13" s="101" t="s">
        <v>161</v>
      </c>
      <c r="C13" s="108" t="s">
        <v>165</v>
      </c>
      <c r="D13" s="110">
        <v>10000</v>
      </c>
    </row>
    <row r="14" spans="2:4" ht="14.25" x14ac:dyDescent="0.2">
      <c r="B14" s="101" t="s">
        <v>148</v>
      </c>
      <c r="C14" s="108"/>
      <c r="D14" s="110">
        <v>30000</v>
      </c>
    </row>
    <row r="15" spans="2:4" ht="14.25" x14ac:dyDescent="0.2">
      <c r="B15" s="101" t="s">
        <v>178</v>
      </c>
      <c r="C15" s="108" t="s">
        <v>175</v>
      </c>
      <c r="D15" s="110">
        <v>150000</v>
      </c>
    </row>
    <row r="16" spans="2:4" ht="14.25" x14ac:dyDescent="0.2">
      <c r="B16" s="101" t="s">
        <v>142</v>
      </c>
      <c r="C16" s="108" t="s">
        <v>188</v>
      </c>
      <c r="D16" s="110">
        <v>10000</v>
      </c>
    </row>
    <row r="17" spans="2:4" ht="14.25" x14ac:dyDescent="0.2">
      <c r="B17" s="101" t="s">
        <v>174</v>
      </c>
      <c r="C17" s="108" t="s">
        <v>177</v>
      </c>
      <c r="D17" s="110">
        <v>30000</v>
      </c>
    </row>
    <row r="18" spans="2:4" ht="14.25" x14ac:dyDescent="0.2">
      <c r="B18" s="101"/>
      <c r="C18" s="108"/>
      <c r="D18" s="110"/>
    </row>
    <row r="19" spans="2:4" ht="14.25" x14ac:dyDescent="0.2">
      <c r="B19" s="219" t="s">
        <v>170</v>
      </c>
      <c r="C19" s="222"/>
      <c r="D19" s="252">
        <v>500000</v>
      </c>
    </row>
    <row r="20" spans="2:4" ht="14.25" x14ac:dyDescent="0.2">
      <c r="B20" s="221" t="s">
        <v>171</v>
      </c>
      <c r="C20" s="224" t="s">
        <v>173</v>
      </c>
      <c r="D20" s="253"/>
    </row>
    <row r="21" spans="2:4" ht="14.25" x14ac:dyDescent="0.2">
      <c r="B21" s="221" t="s">
        <v>172</v>
      </c>
      <c r="C21" s="224" t="s">
        <v>176</v>
      </c>
      <c r="D21" s="253"/>
    </row>
    <row r="22" spans="2:4" ht="14.25" x14ac:dyDescent="0.2">
      <c r="B22" s="220" t="s">
        <v>179</v>
      </c>
      <c r="C22" s="223"/>
      <c r="D22" s="254"/>
    </row>
    <row r="23" spans="2:4" ht="14.25" x14ac:dyDescent="0.2">
      <c r="B23" s="101"/>
      <c r="C23" s="108"/>
      <c r="D23" s="110"/>
    </row>
    <row r="24" spans="2:4" ht="15.75" thickBot="1" x14ac:dyDescent="0.3">
      <c r="B24" s="111" t="s">
        <v>169</v>
      </c>
      <c r="C24" s="112"/>
      <c r="D24" s="113">
        <f>SUM(D8:D23)</f>
        <v>1464000</v>
      </c>
    </row>
  </sheetData>
  <mergeCells count="1">
    <mergeCell ref="D19:D2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5"/>
  <sheetViews>
    <sheetView topLeftCell="A4" workbookViewId="0">
      <selection activeCell="M14" sqref="M14"/>
    </sheetView>
  </sheetViews>
  <sheetFormatPr defaultRowHeight="12.75" x14ac:dyDescent="0.2"/>
  <cols>
    <col min="2" max="2" width="15.28515625" customWidth="1"/>
    <col min="3" max="3" width="13.28515625" customWidth="1"/>
    <col min="4" max="4" width="12.28515625" customWidth="1"/>
    <col min="5" max="5" width="9.140625" customWidth="1"/>
    <col min="6" max="6" width="14" customWidth="1"/>
    <col min="7" max="7" width="11.5703125" customWidth="1"/>
    <col min="8" max="8" width="12.28515625" customWidth="1"/>
    <col min="9" max="9" width="14.5703125" customWidth="1"/>
  </cols>
  <sheetData>
    <row r="2" spans="2:9" ht="13.5" thickBot="1" x14ac:dyDescent="0.25"/>
    <row r="3" spans="2:9" ht="16.5" thickBot="1" x14ac:dyDescent="0.25">
      <c r="B3" s="255" t="s">
        <v>89</v>
      </c>
      <c r="C3" s="256"/>
      <c r="D3" s="256"/>
      <c r="E3" s="256"/>
      <c r="F3" s="256"/>
      <c r="G3" s="256"/>
      <c r="H3" s="256"/>
      <c r="I3" s="257"/>
    </row>
    <row r="4" spans="2:9" ht="43.5" thickBot="1" x14ac:dyDescent="0.25">
      <c r="B4" s="93" t="s">
        <v>90</v>
      </c>
      <c r="C4" s="94" t="s">
        <v>91</v>
      </c>
      <c r="D4" s="95" t="s">
        <v>92</v>
      </c>
      <c r="E4" s="94" t="s">
        <v>93</v>
      </c>
      <c r="F4" s="94" t="s">
        <v>94</v>
      </c>
      <c r="G4" s="94" t="s">
        <v>95</v>
      </c>
      <c r="H4" s="94" t="s">
        <v>96</v>
      </c>
      <c r="I4" s="94" t="s">
        <v>97</v>
      </c>
    </row>
    <row r="5" spans="2:9" ht="15.75" thickBot="1" x14ac:dyDescent="0.25">
      <c r="B5" s="96" t="s">
        <v>98</v>
      </c>
      <c r="C5" s="97" t="s">
        <v>99</v>
      </c>
      <c r="D5" s="97" t="s">
        <v>100</v>
      </c>
      <c r="E5" s="98" t="s">
        <v>101</v>
      </c>
      <c r="F5" s="98" t="s">
        <v>102</v>
      </c>
      <c r="G5" s="99">
        <v>0.67361111111111116</v>
      </c>
      <c r="H5" s="98" t="s">
        <v>103</v>
      </c>
      <c r="I5" s="98" t="s">
        <v>101</v>
      </c>
    </row>
    <row r="6" spans="2:9" ht="30.75" thickBot="1" x14ac:dyDescent="0.25">
      <c r="B6" s="96" t="s">
        <v>104</v>
      </c>
      <c r="C6" s="97" t="s">
        <v>99</v>
      </c>
      <c r="D6" s="97" t="s">
        <v>105</v>
      </c>
      <c r="E6" s="98" t="s">
        <v>101</v>
      </c>
      <c r="F6" s="98" t="s">
        <v>102</v>
      </c>
      <c r="G6" s="99">
        <v>0.67361111111111116</v>
      </c>
      <c r="H6" s="98" t="s">
        <v>103</v>
      </c>
      <c r="I6" s="98" t="s">
        <v>101</v>
      </c>
    </row>
    <row r="7" spans="2:9" ht="30.75" thickBot="1" x14ac:dyDescent="0.25">
      <c r="B7" s="96" t="s">
        <v>106</v>
      </c>
      <c r="C7" s="97" t="s">
        <v>107</v>
      </c>
      <c r="D7" s="97" t="s">
        <v>105</v>
      </c>
      <c r="E7" s="98" t="s">
        <v>101</v>
      </c>
      <c r="F7" s="98" t="s">
        <v>102</v>
      </c>
      <c r="G7" s="99">
        <v>0.67361111111111116</v>
      </c>
      <c r="H7" s="98" t="s">
        <v>103</v>
      </c>
      <c r="I7" s="98" t="s">
        <v>101</v>
      </c>
    </row>
    <row r="8" spans="2:9" ht="30.75" thickBot="1" x14ac:dyDescent="0.25">
      <c r="B8" s="96" t="s">
        <v>108</v>
      </c>
      <c r="C8" s="97" t="s">
        <v>109</v>
      </c>
      <c r="D8" s="97" t="s">
        <v>110</v>
      </c>
      <c r="E8" s="98" t="s">
        <v>101</v>
      </c>
      <c r="F8" s="98" t="s">
        <v>102</v>
      </c>
      <c r="G8" s="99">
        <v>0.67361111111111116</v>
      </c>
      <c r="H8" s="98" t="s">
        <v>103</v>
      </c>
      <c r="I8" s="98" t="s">
        <v>101</v>
      </c>
    </row>
    <row r="9" spans="2:9" ht="45.75" thickBot="1" x14ac:dyDescent="0.25">
      <c r="B9" s="96" t="s">
        <v>111</v>
      </c>
      <c r="C9" s="97" t="s">
        <v>109</v>
      </c>
      <c r="D9" s="97" t="s">
        <v>112</v>
      </c>
      <c r="E9" s="98" t="s">
        <v>101</v>
      </c>
      <c r="F9" s="98" t="s">
        <v>102</v>
      </c>
      <c r="G9" s="99">
        <v>0.67361111111111116</v>
      </c>
      <c r="H9" s="98" t="s">
        <v>103</v>
      </c>
      <c r="I9" s="98" t="s">
        <v>113</v>
      </c>
    </row>
    <row r="10" spans="2:9" ht="75.75" thickBot="1" x14ac:dyDescent="0.25">
      <c r="B10" s="96" t="s">
        <v>114</v>
      </c>
      <c r="C10" s="97" t="s">
        <v>109</v>
      </c>
      <c r="D10" s="97" t="s">
        <v>115</v>
      </c>
      <c r="E10" s="98" t="s">
        <v>101</v>
      </c>
      <c r="F10" s="98" t="s">
        <v>102</v>
      </c>
      <c r="G10" s="99">
        <v>0.67361111111111116</v>
      </c>
      <c r="H10" s="98" t="s">
        <v>103</v>
      </c>
      <c r="I10" s="98" t="s">
        <v>101</v>
      </c>
    </row>
    <row r="11" spans="2:9" ht="45.75" thickBot="1" x14ac:dyDescent="0.25">
      <c r="B11" s="96" t="s">
        <v>116</v>
      </c>
      <c r="C11" s="97" t="s">
        <v>117</v>
      </c>
      <c r="D11" s="97" t="s">
        <v>112</v>
      </c>
      <c r="E11" s="98" t="s">
        <v>101</v>
      </c>
      <c r="F11" s="98" t="s">
        <v>102</v>
      </c>
      <c r="G11" s="99">
        <v>0.67361111111111116</v>
      </c>
      <c r="H11" s="98" t="s">
        <v>103</v>
      </c>
      <c r="I11" s="98" t="s">
        <v>101</v>
      </c>
    </row>
    <row r="12" spans="2:9" ht="30.75" thickBot="1" x14ac:dyDescent="0.25">
      <c r="B12" s="96" t="s">
        <v>118</v>
      </c>
      <c r="C12" s="97" t="s">
        <v>117</v>
      </c>
      <c r="D12" s="97" t="s">
        <v>119</v>
      </c>
      <c r="E12" s="98" t="s">
        <v>101</v>
      </c>
      <c r="F12" s="98" t="s">
        <v>102</v>
      </c>
      <c r="G12" s="99">
        <v>0.67361111111111116</v>
      </c>
      <c r="H12" s="98" t="s">
        <v>103</v>
      </c>
      <c r="I12" s="98" t="s">
        <v>101</v>
      </c>
    </row>
    <row r="13" spans="2:9" ht="45.75" thickBot="1" x14ac:dyDescent="0.25">
      <c r="B13" s="96" t="s">
        <v>120</v>
      </c>
      <c r="C13" s="97" t="s">
        <v>121</v>
      </c>
      <c r="D13" s="97" t="s">
        <v>119</v>
      </c>
      <c r="E13" s="98" t="s">
        <v>101</v>
      </c>
      <c r="F13" s="98" t="s">
        <v>102</v>
      </c>
      <c r="G13" s="99">
        <v>0.67361111111111116</v>
      </c>
      <c r="H13" s="98" t="s">
        <v>103</v>
      </c>
      <c r="I13" s="98" t="s">
        <v>101</v>
      </c>
    </row>
    <row r="14" spans="2:9" ht="30.75" thickBot="1" x14ac:dyDescent="0.25">
      <c r="B14" s="96" t="s">
        <v>122</v>
      </c>
      <c r="C14" s="97" t="s">
        <v>121</v>
      </c>
      <c r="D14" s="97" t="s">
        <v>123</v>
      </c>
      <c r="E14" s="98" t="s">
        <v>101</v>
      </c>
      <c r="F14" s="98" t="s">
        <v>102</v>
      </c>
      <c r="G14" s="99">
        <v>0.67361111111111116</v>
      </c>
      <c r="H14" s="98" t="s">
        <v>103</v>
      </c>
      <c r="I14" s="98" t="s">
        <v>101</v>
      </c>
    </row>
    <row r="15" spans="2:9" ht="45.75" thickBot="1" x14ac:dyDescent="0.25">
      <c r="B15" s="96" t="s">
        <v>124</v>
      </c>
      <c r="C15" s="97" t="s">
        <v>121</v>
      </c>
      <c r="D15" s="97" t="s">
        <v>125</v>
      </c>
      <c r="E15" s="98" t="s">
        <v>101</v>
      </c>
      <c r="F15" s="98" t="s">
        <v>102</v>
      </c>
      <c r="G15" s="99">
        <v>0.67361111111111116</v>
      </c>
      <c r="H15" s="98" t="s">
        <v>103</v>
      </c>
      <c r="I15" s="98" t="s">
        <v>101</v>
      </c>
    </row>
    <row r="16" spans="2:9" ht="30.75" thickBot="1" x14ac:dyDescent="0.25">
      <c r="B16" s="96" t="s">
        <v>126</v>
      </c>
      <c r="C16" s="97" t="s">
        <v>121</v>
      </c>
      <c r="D16" s="97" t="s">
        <v>127</v>
      </c>
      <c r="E16" s="98" t="s">
        <v>101</v>
      </c>
      <c r="F16" s="98" t="s">
        <v>102</v>
      </c>
      <c r="G16" s="99">
        <v>0.67361111111111116</v>
      </c>
      <c r="H16" s="98" t="s">
        <v>103</v>
      </c>
      <c r="I16" s="98" t="s">
        <v>101</v>
      </c>
    </row>
    <row r="17" spans="2:9" ht="30.75" thickBot="1" x14ac:dyDescent="0.25">
      <c r="B17" s="96" t="s">
        <v>128</v>
      </c>
      <c r="C17" s="100" t="s">
        <v>129</v>
      </c>
      <c r="D17" s="97" t="s">
        <v>130</v>
      </c>
      <c r="E17" s="98" t="s">
        <v>101</v>
      </c>
      <c r="F17" s="98" t="s">
        <v>102</v>
      </c>
      <c r="G17" s="99">
        <v>0.67361111111111116</v>
      </c>
      <c r="H17" s="98" t="s">
        <v>103</v>
      </c>
      <c r="I17" s="98" t="s">
        <v>101</v>
      </c>
    </row>
    <row r="18" spans="2:9" ht="45.75" thickBot="1" x14ac:dyDescent="0.25">
      <c r="B18" s="96" t="s">
        <v>131</v>
      </c>
      <c r="C18" s="100" t="s">
        <v>129</v>
      </c>
      <c r="D18" s="97" t="s">
        <v>132</v>
      </c>
      <c r="E18" s="98" t="s">
        <v>101</v>
      </c>
      <c r="F18" s="98" t="s">
        <v>102</v>
      </c>
      <c r="G18" s="99">
        <v>0.67361111111111116</v>
      </c>
      <c r="H18" s="98" t="s">
        <v>103</v>
      </c>
      <c r="I18" s="98" t="s">
        <v>101</v>
      </c>
    </row>
    <row r="19" spans="2:9" ht="30.75" thickBot="1" x14ac:dyDescent="0.25">
      <c r="B19" s="96" t="s">
        <v>133</v>
      </c>
      <c r="C19" s="100" t="s">
        <v>129</v>
      </c>
      <c r="D19" s="97" t="s">
        <v>134</v>
      </c>
      <c r="E19" s="98" t="s">
        <v>101</v>
      </c>
      <c r="F19" s="98" t="s">
        <v>102</v>
      </c>
      <c r="G19" s="99">
        <v>0.67361111111111116</v>
      </c>
      <c r="H19" s="98" t="s">
        <v>103</v>
      </c>
      <c r="I19" s="98" t="s">
        <v>101</v>
      </c>
    </row>
    <row r="20" spans="2:9" ht="30.75" thickBot="1" x14ac:dyDescent="0.25">
      <c r="B20" s="96" t="s">
        <v>135</v>
      </c>
      <c r="C20" s="100" t="s">
        <v>129</v>
      </c>
      <c r="D20" s="97" t="s">
        <v>119</v>
      </c>
      <c r="E20" s="98" t="s">
        <v>101</v>
      </c>
      <c r="F20" s="98" t="s">
        <v>102</v>
      </c>
      <c r="G20" s="99">
        <v>0.67361111111111116</v>
      </c>
      <c r="H20" s="98" t="s">
        <v>103</v>
      </c>
      <c r="I20" s="98" t="s">
        <v>101</v>
      </c>
    </row>
    <row r="21" spans="2:9" ht="30.75" thickBot="1" x14ac:dyDescent="0.25">
      <c r="B21" s="96" t="s">
        <v>136</v>
      </c>
      <c r="C21" s="100" t="s">
        <v>137</v>
      </c>
      <c r="D21" s="97" t="s">
        <v>105</v>
      </c>
      <c r="E21" s="98" t="s">
        <v>101</v>
      </c>
      <c r="F21" s="98" t="s">
        <v>102</v>
      </c>
      <c r="G21" s="99">
        <v>0.67361111111111116</v>
      </c>
      <c r="H21" s="98" t="s">
        <v>103</v>
      </c>
      <c r="I21" s="98" t="s">
        <v>101</v>
      </c>
    </row>
    <row r="22" spans="2:9" ht="30.75" thickBot="1" x14ac:dyDescent="0.25">
      <c r="B22" s="96" t="s">
        <v>138</v>
      </c>
      <c r="C22" s="100" t="s">
        <v>139</v>
      </c>
      <c r="D22" s="97" t="s">
        <v>119</v>
      </c>
      <c r="E22" s="98" t="s">
        <v>101</v>
      </c>
      <c r="F22" s="98" t="s">
        <v>102</v>
      </c>
      <c r="G22" s="99">
        <v>0.67361111111111116</v>
      </c>
      <c r="H22" s="98" t="s">
        <v>103</v>
      </c>
      <c r="I22" s="98" t="s">
        <v>101</v>
      </c>
    </row>
    <row r="23" spans="2:9" ht="30.75" thickBot="1" x14ac:dyDescent="0.25">
      <c r="B23" s="96" t="s">
        <v>140</v>
      </c>
      <c r="C23" s="100" t="s">
        <v>139</v>
      </c>
      <c r="D23" s="97" t="s">
        <v>119</v>
      </c>
      <c r="E23" s="98" t="s">
        <v>101</v>
      </c>
      <c r="F23" s="98" t="s">
        <v>102</v>
      </c>
      <c r="G23" s="99">
        <v>0.67361111111111116</v>
      </c>
      <c r="H23" s="98" t="s">
        <v>103</v>
      </c>
      <c r="I23" s="98" t="s">
        <v>101</v>
      </c>
    </row>
    <row r="24" spans="2:9" ht="30.75" thickBot="1" x14ac:dyDescent="0.25">
      <c r="B24" s="96" t="s">
        <v>141</v>
      </c>
      <c r="C24" s="100" t="s">
        <v>139</v>
      </c>
      <c r="D24" s="97" t="s">
        <v>127</v>
      </c>
      <c r="E24" s="98" t="s">
        <v>101</v>
      </c>
      <c r="F24" s="98" t="s">
        <v>102</v>
      </c>
      <c r="G24" s="99">
        <v>0.67361111111111116</v>
      </c>
      <c r="H24" s="98" t="s">
        <v>103</v>
      </c>
      <c r="I24" s="98" t="s">
        <v>101</v>
      </c>
    </row>
    <row r="25" spans="2:9" ht="45.75" thickBot="1" x14ac:dyDescent="0.25">
      <c r="B25" s="96" t="s">
        <v>142</v>
      </c>
      <c r="C25" s="100" t="s">
        <v>139</v>
      </c>
      <c r="D25" s="97" t="s">
        <v>143</v>
      </c>
      <c r="E25" s="98" t="s">
        <v>101</v>
      </c>
      <c r="F25" s="98" t="s">
        <v>102</v>
      </c>
      <c r="G25" s="99">
        <v>0.67361111111111116</v>
      </c>
      <c r="H25" s="98" t="s">
        <v>103</v>
      </c>
      <c r="I25" s="98" t="s">
        <v>101</v>
      </c>
    </row>
    <row r="26" spans="2:9" ht="30.75" thickBot="1" x14ac:dyDescent="0.25">
      <c r="B26" s="96" t="s">
        <v>144</v>
      </c>
      <c r="C26" s="100" t="s">
        <v>145</v>
      </c>
      <c r="D26" s="97" t="s">
        <v>146</v>
      </c>
      <c r="E26" s="98" t="s">
        <v>101</v>
      </c>
      <c r="F26" s="98" t="s">
        <v>102</v>
      </c>
      <c r="G26" s="99">
        <v>0.67361111111111116</v>
      </c>
      <c r="H26" s="98" t="s">
        <v>103</v>
      </c>
      <c r="I26" s="98" t="s">
        <v>101</v>
      </c>
    </row>
    <row r="27" spans="2:9" ht="30.75" thickBot="1" x14ac:dyDescent="0.25">
      <c r="B27" s="96" t="s">
        <v>147</v>
      </c>
      <c r="C27" s="100" t="s">
        <v>145</v>
      </c>
      <c r="D27" s="97" t="s">
        <v>119</v>
      </c>
      <c r="E27" s="98" t="s">
        <v>101</v>
      </c>
      <c r="F27" s="98" t="s">
        <v>102</v>
      </c>
      <c r="G27" s="99">
        <v>0.67361111111111116</v>
      </c>
      <c r="H27" s="98" t="s">
        <v>103</v>
      </c>
      <c r="I27" s="98" t="s">
        <v>101</v>
      </c>
    </row>
    <row r="28" spans="2:9" ht="30.75" thickBot="1" x14ac:dyDescent="0.25">
      <c r="B28" s="96" t="s">
        <v>148</v>
      </c>
      <c r="C28" s="100" t="s">
        <v>149</v>
      </c>
      <c r="D28" s="97" t="s">
        <v>130</v>
      </c>
      <c r="E28" s="98" t="s">
        <v>101</v>
      </c>
      <c r="F28" s="98" t="s">
        <v>102</v>
      </c>
      <c r="G28" s="99">
        <v>0.67361111111111116</v>
      </c>
      <c r="H28" s="98" t="s">
        <v>103</v>
      </c>
      <c r="I28" s="98" t="s">
        <v>101</v>
      </c>
    </row>
    <row r="29" spans="2:9" ht="30.75" thickBot="1" x14ac:dyDescent="0.25">
      <c r="B29" s="96" t="s">
        <v>150</v>
      </c>
      <c r="C29" s="100" t="s">
        <v>149</v>
      </c>
      <c r="D29" s="97" t="s">
        <v>105</v>
      </c>
      <c r="E29" s="98" t="s">
        <v>101</v>
      </c>
      <c r="F29" s="98" t="s">
        <v>102</v>
      </c>
      <c r="G29" s="99">
        <v>0.67361111111111116</v>
      </c>
      <c r="H29" s="98" t="s">
        <v>103</v>
      </c>
      <c r="I29" s="98" t="s">
        <v>101</v>
      </c>
    </row>
    <row r="30" spans="2:9" ht="45.75" thickBot="1" x14ac:dyDescent="0.25">
      <c r="B30" s="96" t="s">
        <v>151</v>
      </c>
      <c r="C30" s="100" t="s">
        <v>152</v>
      </c>
      <c r="D30" s="97" t="s">
        <v>125</v>
      </c>
      <c r="E30" s="98" t="s">
        <v>101</v>
      </c>
      <c r="F30" s="98" t="s">
        <v>102</v>
      </c>
      <c r="G30" s="99">
        <v>0.67361111111111116</v>
      </c>
      <c r="H30" s="98" t="s">
        <v>103</v>
      </c>
      <c r="I30" s="98" t="s">
        <v>101</v>
      </c>
    </row>
    <row r="31" spans="2:9" ht="30.75" thickBot="1" x14ac:dyDescent="0.25">
      <c r="B31" s="96" t="s">
        <v>153</v>
      </c>
      <c r="C31" s="100" t="s">
        <v>152</v>
      </c>
      <c r="D31" s="97" t="s">
        <v>119</v>
      </c>
      <c r="E31" s="98" t="s">
        <v>101</v>
      </c>
      <c r="F31" s="98" t="s">
        <v>102</v>
      </c>
      <c r="G31" s="99">
        <v>0.67361111111111116</v>
      </c>
      <c r="H31" s="98" t="s">
        <v>103</v>
      </c>
      <c r="I31" s="98" t="s">
        <v>101</v>
      </c>
    </row>
    <row r="32" spans="2:9" ht="45.75" thickBot="1" x14ac:dyDescent="0.25">
      <c r="B32" s="96" t="s">
        <v>154</v>
      </c>
      <c r="C32" s="100" t="s">
        <v>152</v>
      </c>
      <c r="D32" s="97" t="s">
        <v>112</v>
      </c>
      <c r="E32" s="98" t="s">
        <v>101</v>
      </c>
      <c r="F32" s="98" t="s">
        <v>102</v>
      </c>
      <c r="G32" s="99">
        <v>0.67361111111111116</v>
      </c>
      <c r="H32" s="98" t="s">
        <v>103</v>
      </c>
      <c r="I32" s="98" t="s">
        <v>113</v>
      </c>
    </row>
    <row r="33" spans="2:9" ht="30.75" thickBot="1" x14ac:dyDescent="0.25">
      <c r="B33" s="96" t="s">
        <v>155</v>
      </c>
      <c r="C33" s="100" t="s">
        <v>152</v>
      </c>
      <c r="D33" s="97" t="s">
        <v>110</v>
      </c>
      <c r="E33" s="98" t="s">
        <v>101</v>
      </c>
      <c r="F33" s="98" t="s">
        <v>102</v>
      </c>
      <c r="G33" s="99">
        <v>0.67361111111111116</v>
      </c>
      <c r="H33" s="98" t="s">
        <v>103</v>
      </c>
      <c r="I33" s="98" t="s">
        <v>101</v>
      </c>
    </row>
    <row r="34" spans="2:9" ht="45.75" thickBot="1" x14ac:dyDescent="0.25">
      <c r="B34" s="96" t="s">
        <v>156</v>
      </c>
      <c r="C34" s="100" t="s">
        <v>152</v>
      </c>
      <c r="D34" s="97" t="s">
        <v>112</v>
      </c>
      <c r="E34" s="98" t="s">
        <v>101</v>
      </c>
      <c r="F34" s="98" t="s">
        <v>102</v>
      </c>
      <c r="G34" s="99">
        <v>0.67361111111111116</v>
      </c>
      <c r="H34" s="98" t="s">
        <v>103</v>
      </c>
      <c r="I34" s="98" t="s">
        <v>101</v>
      </c>
    </row>
    <row r="35" spans="2:9" ht="45.75" thickBot="1" x14ac:dyDescent="0.25">
      <c r="B35" s="96" t="s">
        <v>157</v>
      </c>
      <c r="C35" s="100" t="s">
        <v>152</v>
      </c>
      <c r="D35" s="97" t="s">
        <v>112</v>
      </c>
      <c r="E35" s="98" t="s">
        <v>101</v>
      </c>
      <c r="F35" s="98" t="s">
        <v>102</v>
      </c>
      <c r="G35" s="99">
        <v>0.67361111111111116</v>
      </c>
      <c r="H35" s="98" t="s">
        <v>103</v>
      </c>
      <c r="I35" s="98" t="s">
        <v>113</v>
      </c>
    </row>
  </sheetData>
  <mergeCells count="1">
    <mergeCell ref="B3:I3"/>
  </mergeCells>
  <pageMargins left="0.7" right="0.7" top="0.78740157499999996" bottom="0.78740157499999996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K38" sqref="K38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rozpočet JC 2020</vt:lpstr>
      <vt:lpstr>komentář č.1 ostatní služby</vt:lpstr>
      <vt:lpstr>komentář č.2 výnosy z prodeje </vt:lpstr>
      <vt:lpstr>komentář č.3 náklady město</vt:lpstr>
      <vt:lpstr>univerzální akce ve městě</vt:lpstr>
      <vt:lpstr>List4</vt:lpstr>
      <vt:lpstr>List5</vt:lpstr>
      <vt:lpstr>'rozpočet JC 2020'!Oblast_tisku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Pólová Pavla Ing.</cp:lastModifiedBy>
  <cp:lastPrinted>2019-09-30T09:25:03Z</cp:lastPrinted>
  <dcterms:created xsi:type="dcterms:W3CDTF">1997-01-24T11:07:25Z</dcterms:created>
  <dcterms:modified xsi:type="dcterms:W3CDTF">2019-11-22T09:06:35Z</dcterms:modified>
</cp:coreProperties>
</file>