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20" sheetId="1" r:id="rId1"/>
    <sheet name="rozpočet DČ 2020" sheetId="2" r:id="rId2"/>
    <sheet name="Komentář k rozpočtu" sheetId="3" r:id="rId3"/>
    <sheet name="rozpočet HČ 2020 ZŠ" sheetId="4" r:id="rId4"/>
    <sheet name="rozpočet HČ 2020 ŠD" sheetId="5" r:id="rId5"/>
    <sheet name="rozpočet HČ 2020 ŠJ" sheetId="6" r:id="rId6"/>
    <sheet name="MP" sheetId="7" r:id="rId7"/>
  </sheets>
  <definedNames>
    <definedName name="_xlnm.Print_Area" localSheetId="0">'rozpočet HČ 2020'!$A$1:$G$84</definedName>
    <definedName name="_xlnm.Print_Area" localSheetId="4">'rozpočet HČ 2020 ŠD'!$A$1:$G$84</definedName>
    <definedName name="_xlnm.Print_Area" localSheetId="5">'rozpočet HČ 2020 ŠJ'!$A$1:$G$84</definedName>
    <definedName name="_xlnm.Print_Area" localSheetId="3">'rozpočet HČ 2020 ZŠ'!$A$1:$G$87</definedName>
  </definedNames>
  <calcPr fullCalcOnLoad="1"/>
</workbook>
</file>

<file path=xl/sharedStrings.xml><?xml version="1.0" encoding="utf-8"?>
<sst xmlns="http://schemas.openxmlformats.org/spreadsheetml/2006/main" count="678" uniqueCount="200">
  <si>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</si>
  <si>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</si>
  <si>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</si>
  <si>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</si>
  <si>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</si>
  <si>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</si>
  <si>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</si>
  <si>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</si>
  <si>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</si>
  <si>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</si>
  <si>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</si>
  <si>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</si>
  <si>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</si>
  <si>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</si>
  <si>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</si>
  <si>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</si>
  <si>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</si>
  <si>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</si>
  <si>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</si>
  <si>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</si>
  <si>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</si>
  <si>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</si>
  <si>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</si>
  <si>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</si>
  <si>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</si>
  <si>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</si>
  <si>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</si>
  <si>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</si>
  <si>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</si>
  <si>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</si>
  <si>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</si>
  <si>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</si>
  <si>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</si>
  <si>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</si>
  <si>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</si>
  <si>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</si>
  <si>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</si>
  <si>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</si>
  <si>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</si>
  <si>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</si>
  <si>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</si>
  <si>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</si>
  <si>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</si>
  <si>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</si>
  <si>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</si>
  <si>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</si>
  <si>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</si>
  <si>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</si>
  <si>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</si>
  <si>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</si>
  <si>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</si>
  <si>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</si>
  <si>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</si>
  <si>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</si>
  <si>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</si>
  <si>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</si>
  <si>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</si>
  <si>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</si>
  <si>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</si>
  <si>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</si>
  <si>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</si>
  <si>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</si>
  <si>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</si>
  <si>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</si>
  <si>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</si>
  <si>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</si>
  <si>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</si>
  <si>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</si>
  <si>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</si>
  <si>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</si>
  <si>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</si>
  <si>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</si>
  <si>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</si>
  <si>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</si>
  <si>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</si>
  <si>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</si>
  <si>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</si>
  <si>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</si>
  <si>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</si>
  <si>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</si>
  <si>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</si>
  <si>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</si>
  <si>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</si>
  <si>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</si>
  <si>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</si>
  <si>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</si>
  <si>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</si>
  <si>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</si>
  <si>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</si>
  <si>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</si>
  <si>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</si>
  <si>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</si>
  <si>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knihy, časopisy, odborný tisk</t>
  </si>
  <si>
    <t>cestovné vychovatelek ŠD na školení</t>
  </si>
  <si>
    <t>opravy a udržování majetku ZŠ a Města VM</t>
  </si>
  <si>
    <t>občerstvení na školení konané v prac. době delší jak 3 hod.</t>
  </si>
  <si>
    <t xml:space="preserve">telefonní hovory, internet </t>
  </si>
  <si>
    <t>zákonné pojištění zaměstnanců</t>
  </si>
  <si>
    <t>pořízení nového nábytku</t>
  </si>
  <si>
    <t>Akce pořádané ŠD pro žáky (divadlo)</t>
  </si>
  <si>
    <t>pobyt ve ŠD</t>
  </si>
  <si>
    <t>služby související s provozem ŠD, akce pořádané ŠD pro žáky</t>
  </si>
  <si>
    <t>nákup potravin</t>
  </si>
  <si>
    <t>předplatné časopisů a odborného tisku</t>
  </si>
  <si>
    <t>tel. hovory, internet, poštovné</t>
  </si>
  <si>
    <t>Částka na úhradu energií a vody je stanovena podle skutečné spotřeby</t>
  </si>
  <si>
    <t>opravy a servis kuchyňských strojů a zařízení v majetku ZŠ a Města VM</t>
  </si>
  <si>
    <t xml:space="preserve">cestovné na školení provozních zaměstnanců ŠJ </t>
  </si>
  <si>
    <t>Zákonné pojištění zaměstnanců</t>
  </si>
  <si>
    <t>ochranné pomůcky, školení provozních zaměstnanců ŠJ, stravenky</t>
  </si>
  <si>
    <t>rozdíl DPH</t>
  </si>
  <si>
    <t>Vypracoval: Drápelová Jitka</t>
  </si>
  <si>
    <t xml:space="preserve">předplatné časopisů, odborného tisku a knih </t>
  </si>
  <si>
    <t>odkaz. Č. 1</t>
  </si>
  <si>
    <t>Cestovné učitelů na soutěže žáků, cestovné zaměstnanců na školení</t>
  </si>
  <si>
    <t>občerstvení na školeních konaných v prac. době v délce více jak 3 hodiny</t>
  </si>
  <si>
    <t>odkaz č. 2</t>
  </si>
  <si>
    <t>úklid sněhu</t>
  </si>
  <si>
    <t>vztahuje se k platům závazný ukazatel</t>
  </si>
  <si>
    <t>Odepisujeme 2 ks interaktivních tabulí  dle odpisového plánu</t>
  </si>
  <si>
    <t>Akce pro žáky pořádané školou (exkureze, výlety)</t>
  </si>
  <si>
    <t>Pronájmy učeben, TV, ordinace, posilovna</t>
  </si>
  <si>
    <t>Kroužky zájmové, cvičení</t>
  </si>
  <si>
    <t>Prodej DDHM, sběr papíru</t>
  </si>
  <si>
    <t>opravy  majetku ZŠ a Města VM (budov, elektroinstalace, vodoinstalace, odpadního potrubí, opravy PC)</t>
  </si>
  <si>
    <t>Výnosy z prodaného zboží</t>
  </si>
  <si>
    <t>Základní škola Velké Meziříčí, Sokolovská 470/13, Sokolovská 470/13, 594 01  Velké Meziříčí, IČO: 70282234</t>
  </si>
  <si>
    <t>Základní škola Velké Meziříčí, Sokolovská 470/13, Sokolovská 470/13, 594 01  Velké Meziříčí, IČO: 70282234 - škola</t>
  </si>
  <si>
    <t>Základní škola Velké Meziříčí, Sokolovská 470/13, Sokolovská 470/13, 594 01  Velké Meziříčí, IČO: 70282234 družina</t>
  </si>
  <si>
    <t>Základní škola Velké Meziříčí, Sokolovská 470/13, Sokolovská 470/13, 594 01  Velké Meziříčí, IČO: 70282234 - školní jídelna</t>
  </si>
  <si>
    <t>Přeúčtované služby dle % mezi HČ a DČ</t>
  </si>
  <si>
    <t>Přeúčtované mzdové náklady dle % mezi HČ a DČ</t>
  </si>
  <si>
    <t>FKSP 2%</t>
  </si>
  <si>
    <t>Ostaní materiál přeúčtován dle % mezi HČ a DČ</t>
  </si>
  <si>
    <t xml:space="preserve"> Spotřeba energie přeúčtovaná dle % mezi HČ a DČ</t>
  </si>
  <si>
    <t>Základní škola Velké Meziříčí, Sokolovská 470/13, Sokolovská 470/13594 01  Velké Meziříčí, IČO: 70282234</t>
  </si>
  <si>
    <t>Převod potravin z HČ na DČ dle normy potravin pro cizí strávníky</t>
  </si>
  <si>
    <t>Rozdíl DPH přeúčtován dle % mezi HČ a DČ</t>
  </si>
  <si>
    <t>Stravné pro cizí strávníky</t>
  </si>
  <si>
    <t>Organizace:</t>
  </si>
  <si>
    <t>Základní škola Velké Meziříčí, Sokolovská 470/13, Sokolovská 470/13, 59401  Velké Meziříčí, IČO: 70282234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</si>
  <si>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</si>
  <si>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</si>
  <si>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</si>
  <si>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</si>
  <si>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</si>
  <si>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</si>
  <si>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</si>
  <si>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</si>
  <si>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</si>
  <si>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</si>
  <si>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</si>
  <si>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</si>
  <si>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</si>
  <si>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Pomocný školník</t>
  </si>
  <si>
    <t>platy celkem v Kč</t>
  </si>
  <si>
    <t>počet hodin</t>
  </si>
  <si>
    <t>sazba/hod</t>
  </si>
  <si>
    <t>měsíční odměna</t>
  </si>
  <si>
    <t xml:space="preserve">celkem za rok </t>
  </si>
  <si>
    <t>dohody celkem</t>
  </si>
  <si>
    <t xml:space="preserve">Dne: </t>
  </si>
  <si>
    <t>Úklid sněhu</t>
  </si>
  <si>
    <t>Vypracoval:  Jitka Drápelová</t>
  </si>
  <si>
    <t xml:space="preserve">            revize hromosvodů 70.000,- Kč, servis kopírek, PC a sítě 100.000,- Kč pronájem Jupiter club (přednášky, rozloučení 9. tříd) 10.000,- Kč, program primární prevence Charita ZR 30.000,- Kč,</t>
  </si>
  <si>
    <t>dohody kroužky zájmové a cvičení - kryté 60.000,- Kč, dohody - kryté 90.000,-Kč</t>
  </si>
  <si>
    <t>Pojištění majetku 100, právní ochrany 32, rozdíl DPH 48</t>
  </si>
  <si>
    <t xml:space="preserve">prodej zbytků, odvoz jedlého oleje 2, prodej čipů 11 </t>
  </si>
  <si>
    <t>Stravné 2.530, přeúčtované VN ost. školy 530</t>
  </si>
  <si>
    <t>odvod do FKSP 5,ochrané pomůcky 10 školení pedagogů a provoz.zaměstnanců 25,stravenky 10</t>
  </si>
  <si>
    <t xml:space="preserve">           akce pro žáky porádané školou (exkurze, výlety - hradí žáci účtováno do výnosů na účet 602) 300.000,- Kč, revize eklektroinstalace, kotelny, hydrantů a hasičských přístrojů, revize TV nářadí,</t>
  </si>
  <si>
    <t>Mzda pomocného školníka při úvazku 30 hod/týdně</t>
  </si>
  <si>
    <t>výdaje na vzdělávání UZ 33 XXX (1)</t>
  </si>
  <si>
    <t>Odvody SP a ZP 34%</t>
  </si>
  <si>
    <t xml:space="preserve">                                                                             ROZPOČET HLAVNÍ ČINNOSTI NA ROK 2020  (návrh)                                                     Příloha č. 2</t>
  </si>
  <si>
    <t>schválený rozpočet 2019</t>
  </si>
  <si>
    <t>očekávaná skutečnost 2019</t>
  </si>
  <si>
    <t>ROZPOČET 2020         návrh</t>
  </si>
  <si>
    <t>ROZPOČET 2020    schválený</t>
  </si>
  <si>
    <t>ROZPOČET 2020          návrh</t>
  </si>
  <si>
    <t>ROZPOČET 2020           návrh</t>
  </si>
  <si>
    <t xml:space="preserve">                                                                             ROZPOČET DOPLŇKOVÉ ČINNOSTI NA ROK 2020  (návrh)                                                          Příloha č. 2</t>
  </si>
  <si>
    <t>6/10</t>
  </si>
  <si>
    <t>čistící prostředky 4, mat. pro činnost ŠD 36</t>
  </si>
  <si>
    <t>čistící prostředky 80, ostatní spotřební materiál 20, spotřeba čipů 15</t>
  </si>
  <si>
    <r>
      <rPr>
        <b/>
        <sz val="10"/>
        <rFont val="Arial CE"/>
        <family val="0"/>
      </rPr>
      <t>Odkaz č. 1</t>
    </r>
    <r>
      <rPr>
        <sz val="10"/>
        <rFont val="Arial CE"/>
        <family val="0"/>
      </rPr>
      <t xml:space="preserve"> 501/3 ostaní ZŠ: pracovní sešity 160.000,- Kč, materiál do dílen a výtvarné potřeby 20.000,- Kč,čistící prostředky 100.000,- Kč, DDHM do tis. 20.000,- Kč, ostatní spotřební materiál pro běžnou</t>
    </r>
  </si>
  <si>
    <t xml:space="preserve">           údržbu školy a kancelářké potřeby (papíry, tužky, šanony, tonery do tiskáren, kalendáře, výzdoba tříd a chodeb, tiskopisy, třídní knihy, odměny pro žáky za účast a umístění na soutěžích) 195.000,- Kč</t>
  </si>
  <si>
    <t xml:space="preserve"> v prvním pololetí roku 2019 </t>
  </si>
  <si>
    <t xml:space="preserve"> v prvním pololetí roku 2019</t>
  </si>
  <si>
    <t>v prvním pololetí roku 2019</t>
  </si>
  <si>
    <t>Bank.poplatky 10,odpady 20 ,revize a servis zařízení 25, aktualizace softwaru 20,ostaní sl. 15</t>
  </si>
  <si>
    <t xml:space="preserve">            praní prádla 10.000,- Kč, BOZP 30.000,- Kč, SCIO testy 10.000,- Kč  údržba a servis nábytku ve třídách 30.000,- Kč, údržba  podlahy TV Komenského 65.000,- Kč, ostatní služby 100.000,- Kč</t>
  </si>
  <si>
    <r>
      <rPr>
        <b/>
        <sz val="10"/>
        <rFont val="Arial CE"/>
        <family val="0"/>
      </rPr>
      <t>Odkaz č. 2</t>
    </r>
    <r>
      <rPr>
        <sz val="10"/>
        <rFont val="Arial CE"/>
        <family val="0"/>
      </rPr>
      <t xml:space="preserve"> 518/3 ostatní ZŠ: doprava žáků na exkurze, soutěže 20.000,- Kč, plavecký výcvik  55.000,- Kč, bankovní poplatky 10.000,- Kč, komunální odpad 30.000,- Kč aktualizace licencí a jejich nákup 130.000,- Kč,</t>
    </r>
  </si>
  <si>
    <t>obnova nábytku, obnova PC</t>
  </si>
  <si>
    <t>Podklady pro usměrňování MP v roce 2020:   platy-závazný ukazatel</t>
  </si>
  <si>
    <t>Podklady pro usměrňování MP v roce 2020:   dohody o pracovní činnosti, dohody o provedení práce (OON)-závazný ukazatel</t>
  </si>
  <si>
    <t>(1) UZ33353 rozpočet přímých NIV 26.205 tis.,UZ 33070 67 tis., UZ 33076 371 tis. UZ 33063 OPVVV 481 tis.</t>
  </si>
  <si>
    <t>pozn.: ostatní příplatek je predpokládané navýšení mzdy od 1.1.2020</t>
  </si>
  <si>
    <t>Pračka a sušička 40, profi nože 20, obnova nábytku 10, DDHM nad 1.000 Kč 10</t>
  </si>
  <si>
    <t>Datum: 09.09.2019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</si>
</sst>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3" fontId="2" fillId="33" borderId="42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3" fontId="27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3" fontId="27" fillId="0" borderId="1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3" fontId="27" fillId="0" borderId="2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27" fillId="0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49" fontId="0" fillId="0" borderId="52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1" xfId="0" applyFont="1" applyFill="1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" fillId="22" borderId="71" xfId="0" applyFont="1" applyFill="1" applyBorder="1" applyAlignment="1">
      <alignment/>
    </xf>
    <xf numFmtId="0" fontId="2" fillId="22" borderId="41" xfId="0" applyFont="1" applyFill="1" applyBorder="1" applyAlignment="1">
      <alignment/>
    </xf>
    <xf numFmtId="0" fontId="2" fillId="22" borderId="28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zoomScalePageLayoutView="0" workbookViewId="0" topLeftCell="A4">
      <selection activeCell="C66" sqref="C6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56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8" t="s">
        <v>174</v>
      </c>
      <c r="B1" s="218"/>
      <c r="C1" s="218"/>
      <c r="D1" s="218"/>
      <c r="E1" s="218"/>
      <c r="F1" s="218"/>
      <c r="G1" s="218"/>
    </row>
    <row r="2" spans="1:7" ht="27.75" customHeight="1" thickBot="1">
      <c r="A2" s="219" t="s">
        <v>21</v>
      </c>
      <c r="B2" s="220"/>
      <c r="C2" s="221" t="s">
        <v>135</v>
      </c>
      <c r="D2" s="222"/>
      <c r="E2" s="222"/>
      <c r="F2" s="222"/>
      <c r="G2" s="223"/>
    </row>
    <row r="3" spans="1:7" s="15" customFormat="1" ht="51" customHeight="1" thickBot="1">
      <c r="A3" s="40" t="s">
        <v>1</v>
      </c>
      <c r="B3" s="41" t="s">
        <v>0</v>
      </c>
      <c r="C3" s="52" t="s">
        <v>175</v>
      </c>
      <c r="D3" s="52" t="s">
        <v>176</v>
      </c>
      <c r="E3" s="70" t="s">
        <v>177</v>
      </c>
      <c r="F3" s="68" t="s">
        <v>178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2971</v>
      </c>
      <c r="D4" s="99">
        <f>SUM(D5:D7)</f>
        <v>3008</v>
      </c>
      <c r="E4" s="71">
        <f>SUM(E5:E7)</f>
        <v>2984</v>
      </c>
      <c r="F4" s="113">
        <f>SUM(F5:F7)</f>
        <v>0</v>
      </c>
      <c r="G4" s="9"/>
    </row>
    <row r="5" spans="1:7" ht="18" customHeight="1">
      <c r="A5" s="224" t="s">
        <v>33</v>
      </c>
      <c r="B5" s="17" t="s">
        <v>34</v>
      </c>
      <c r="C5" s="6">
        <v>2300</v>
      </c>
      <c r="D5" s="100">
        <v>2300</v>
      </c>
      <c r="E5" s="72">
        <v>2300</v>
      </c>
      <c r="F5" s="114"/>
      <c r="G5" s="3"/>
    </row>
    <row r="6" spans="1:8" ht="18" customHeight="1">
      <c r="A6" s="225"/>
      <c r="B6" s="19" t="s">
        <v>35</v>
      </c>
      <c r="C6" s="4">
        <v>34</v>
      </c>
      <c r="D6" s="65">
        <v>34</v>
      </c>
      <c r="E6" s="73">
        <v>34</v>
      </c>
      <c r="F6" s="115"/>
      <c r="G6" s="4"/>
      <c r="H6" s="50"/>
    </row>
    <row r="7" spans="1:7" ht="18" customHeight="1" thickBot="1">
      <c r="A7" s="226"/>
      <c r="B7" s="20" t="s">
        <v>36</v>
      </c>
      <c r="C7" s="7">
        <v>637</v>
      </c>
      <c r="D7" s="101">
        <v>674</v>
      </c>
      <c r="E7" s="74">
        <v>650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1640</v>
      </c>
      <c r="D8" s="60">
        <f>SUM(D9:D12)</f>
        <v>1640</v>
      </c>
      <c r="E8" s="75">
        <f>SUM(E9:E12)</f>
        <v>1750</v>
      </c>
      <c r="F8" s="113">
        <f>SUM(F9:F12)</f>
        <v>0</v>
      </c>
      <c r="G8" s="11"/>
    </row>
    <row r="9" spans="1:7" ht="18" customHeight="1">
      <c r="A9" s="227" t="s">
        <v>33</v>
      </c>
      <c r="B9" s="21" t="s">
        <v>37</v>
      </c>
      <c r="C9" s="3">
        <v>305</v>
      </c>
      <c r="D9" s="61">
        <v>305</v>
      </c>
      <c r="E9" s="76">
        <v>310</v>
      </c>
      <c r="F9" s="117"/>
      <c r="G9" s="3"/>
    </row>
    <row r="10" spans="1:7" ht="18" customHeight="1">
      <c r="A10" s="228"/>
      <c r="B10" s="19" t="s">
        <v>38</v>
      </c>
      <c r="C10" s="6">
        <v>775</v>
      </c>
      <c r="D10" s="100">
        <v>775</v>
      </c>
      <c r="E10" s="72">
        <v>840</v>
      </c>
      <c r="F10" s="114"/>
      <c r="G10" s="6"/>
    </row>
    <row r="11" spans="1:7" ht="18" customHeight="1">
      <c r="A11" s="228"/>
      <c r="B11" s="19" t="s">
        <v>39</v>
      </c>
      <c r="C11" s="4">
        <v>560</v>
      </c>
      <c r="D11" s="65">
        <v>560</v>
      </c>
      <c r="E11" s="73">
        <v>600</v>
      </c>
      <c r="F11" s="115"/>
      <c r="G11" s="4"/>
    </row>
    <row r="12" spans="1:7" ht="18" customHeight="1" thickBot="1">
      <c r="A12" s="229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290</v>
      </c>
      <c r="D15" s="60">
        <v>290</v>
      </c>
      <c r="E15" s="75">
        <v>314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20</v>
      </c>
      <c r="D16" s="99">
        <v>20</v>
      </c>
      <c r="E16" s="71">
        <v>20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20</v>
      </c>
      <c r="D17" s="60">
        <v>20</v>
      </c>
      <c r="E17" s="75">
        <v>20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53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1079</v>
      </c>
      <c r="D19" s="11">
        <f>SUM(D20:D22)</f>
        <v>1099</v>
      </c>
      <c r="E19" s="98">
        <f>SUM(E20:E22)</f>
        <v>1120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15</v>
      </c>
      <c r="D20" s="149">
        <v>15</v>
      </c>
      <c r="E20" s="110">
        <v>20</v>
      </c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1064</v>
      </c>
      <c r="D22" s="104">
        <v>1084</v>
      </c>
      <c r="E22" s="112">
        <v>1100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331</v>
      </c>
      <c r="D23" s="60">
        <f>SUM(D24:D27)</f>
        <v>331</v>
      </c>
      <c r="E23" s="75">
        <f>SUM(E24:E27)</f>
        <v>342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175</v>
      </c>
      <c r="D24" s="61">
        <v>175</v>
      </c>
      <c r="E24" s="72">
        <v>186</v>
      </c>
      <c r="F24" s="114"/>
      <c r="G24" s="61"/>
    </row>
    <row r="25" spans="1:7" ht="18" customHeight="1">
      <c r="A25" s="55"/>
      <c r="B25" s="63" t="s">
        <v>44</v>
      </c>
      <c r="C25" s="6">
        <v>6</v>
      </c>
      <c r="D25" s="100">
        <v>6</v>
      </c>
      <c r="E25" s="73">
        <v>6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>
        <v>150</v>
      </c>
      <c r="D27" s="67">
        <v>150</v>
      </c>
      <c r="E27" s="77">
        <v>150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63</v>
      </c>
      <c r="D28" s="60">
        <v>63</v>
      </c>
      <c r="E28" s="75">
        <v>64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76</v>
      </c>
      <c r="D29" s="60">
        <v>76</v>
      </c>
      <c r="E29" s="75">
        <v>80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60</v>
      </c>
      <c r="D30" s="60">
        <v>60</v>
      </c>
      <c r="E30" s="75">
        <v>60</v>
      </c>
      <c r="F30" s="113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3</v>
      </c>
      <c r="D37" s="60">
        <v>3</v>
      </c>
      <c r="E37" s="75">
        <v>3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350</v>
      </c>
      <c r="D41" s="60">
        <v>450</v>
      </c>
      <c r="E41" s="75">
        <v>350</v>
      </c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>
        <v>460</v>
      </c>
      <c r="D42" s="60">
        <v>460</v>
      </c>
      <c r="E42" s="75">
        <v>460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2</v>
      </c>
      <c r="D44" s="99">
        <v>2</v>
      </c>
      <c r="E44" s="71">
        <v>2</v>
      </c>
      <c r="F44" s="116"/>
      <c r="G44" s="9"/>
    </row>
    <row r="45" spans="1:7" s="15" customFormat="1" ht="18" customHeight="1" thickBot="1">
      <c r="A45" s="28" t="s">
        <v>72</v>
      </c>
      <c r="B45" s="16" t="s">
        <v>89</v>
      </c>
      <c r="C45" s="11">
        <v>27124</v>
      </c>
      <c r="D45" s="60">
        <v>27124</v>
      </c>
      <c r="E45" s="75">
        <v>27124</v>
      </c>
      <c r="F45" s="113"/>
      <c r="G45" s="92" t="s">
        <v>73</v>
      </c>
    </row>
    <row r="46" spans="1:7" s="15" customFormat="1" ht="18" customHeight="1" thickBot="1">
      <c r="A46" s="45" t="s">
        <v>72</v>
      </c>
      <c r="B46" s="22" t="s">
        <v>90</v>
      </c>
      <c r="C46" s="62">
        <v>0</v>
      </c>
      <c r="D46" s="105">
        <v>0</v>
      </c>
      <c r="E46" s="79">
        <v>0</v>
      </c>
      <c r="F46" s="120"/>
      <c r="G46" s="89" t="s">
        <v>74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34489</v>
      </c>
      <c r="D48" s="99">
        <f>SUM(D4,D8,D13:D19,D23,D28:D47)</f>
        <v>34646</v>
      </c>
      <c r="E48" s="71">
        <f>SUM(E4,E8,E13:E19,E23,E28:E47)</f>
        <v>34693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175</v>
      </c>
      <c r="D51" s="52" t="s">
        <v>176</v>
      </c>
      <c r="E51" s="70" t="s">
        <v>179</v>
      </c>
      <c r="F51" s="68" t="s">
        <v>178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>
        <v>305</v>
      </c>
      <c r="D52" s="60">
        <v>305</v>
      </c>
      <c r="E52" s="75">
        <v>305</v>
      </c>
      <c r="F52" s="113"/>
      <c r="G52" s="16"/>
    </row>
    <row r="53" spans="1:7" s="15" customFormat="1" ht="18" customHeight="1" thickBot="1">
      <c r="A53" s="16">
        <v>603</v>
      </c>
      <c r="B53" s="16" t="s">
        <v>24</v>
      </c>
      <c r="C53" s="11">
        <v>270</v>
      </c>
      <c r="D53" s="60">
        <v>270</v>
      </c>
      <c r="E53" s="75">
        <v>270</v>
      </c>
      <c r="F53" s="113"/>
      <c r="G53" s="16"/>
    </row>
    <row r="54" spans="1:7" s="15" customFormat="1" ht="18" customHeight="1" thickBot="1">
      <c r="A54" s="16">
        <v>604</v>
      </c>
      <c r="B54" s="16" t="s">
        <v>125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3205</v>
      </c>
      <c r="D55" s="60">
        <v>3205</v>
      </c>
      <c r="E55" s="75">
        <v>3205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20</v>
      </c>
      <c r="D58" s="99">
        <v>20</v>
      </c>
      <c r="E58" s="71">
        <v>20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50</v>
      </c>
      <c r="D59" s="60">
        <v>50</v>
      </c>
      <c r="E59" s="75">
        <v>50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13</v>
      </c>
      <c r="D60" s="60">
        <v>13</v>
      </c>
      <c r="E60" s="75">
        <v>13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2</v>
      </c>
      <c r="D61" s="60">
        <v>2</v>
      </c>
      <c r="E61" s="75">
        <v>6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27124</v>
      </c>
      <c r="D63" s="98">
        <f>SUM(D64:D66)</f>
        <v>27124</v>
      </c>
      <c r="E63" s="93">
        <f>SUM(E64:E66)</f>
        <v>27124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>
        <v>27124</v>
      </c>
      <c r="D65" s="60">
        <v>27124</v>
      </c>
      <c r="E65" s="81">
        <v>27124</v>
      </c>
      <c r="F65" s="124"/>
      <c r="G65" s="43" t="s">
        <v>172</v>
      </c>
    </row>
    <row r="66" spans="1:7" ht="18" customHeight="1" thickBot="1">
      <c r="A66" s="95"/>
      <c r="B66" s="96" t="s">
        <v>88</v>
      </c>
      <c r="C66" s="44" t="s">
        <v>48</v>
      </c>
      <c r="D66" s="106">
        <v>0</v>
      </c>
      <c r="E66" s="97">
        <v>0</v>
      </c>
      <c r="F66" s="121"/>
      <c r="G66" s="32" t="s">
        <v>74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30989</v>
      </c>
      <c r="D67" s="9">
        <f>SUM(D52:D63)</f>
        <v>30989</v>
      </c>
      <c r="E67" s="9">
        <f>SUM(E52:E63)</f>
        <v>30993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77</v>
      </c>
      <c r="B70" s="57"/>
      <c r="C70" s="57"/>
      <c r="D70" s="57"/>
      <c r="E70" s="88" t="s">
        <v>180</v>
      </c>
      <c r="F70" s="68" t="s">
        <v>178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30989</v>
      </c>
      <c r="D71" s="35">
        <f>SUM(D67)</f>
        <v>30989</v>
      </c>
      <c r="E71" s="82">
        <f>SUM(E67)</f>
        <v>30993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'rozpočet DČ 2020'!$C$71</f>
        <v>960</v>
      </c>
      <c r="D72" s="131">
        <f>'rozpočet DČ 2020'!$D$71</f>
        <v>960</v>
      </c>
      <c r="E72" s="132">
        <f>'rozpočet DČ 2020'!$E$71</f>
        <v>970</v>
      </c>
      <c r="F72" s="133">
        <f>'rozpočet DČ 2020'!$F$71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34489</v>
      </c>
      <c r="D73" s="137">
        <f>SUM(D48)</f>
        <v>34646</v>
      </c>
      <c r="E73" s="138">
        <f>SUM(E48)</f>
        <v>34693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'rozpočet DČ 2020'!$C$72</f>
        <v>942</v>
      </c>
      <c r="D74" s="134">
        <f>'rozpočet DČ 2020'!$D$72</f>
        <v>942</v>
      </c>
      <c r="E74" s="135">
        <f>'rozpočet DČ 2020'!$E$72</f>
        <v>951</v>
      </c>
      <c r="F74" s="136">
        <f>'rozpočet DČ 2020'!$F$72</f>
        <v>0</v>
      </c>
      <c r="G74" s="20"/>
    </row>
    <row r="75" spans="1:7" s="15" customFormat="1" ht="18" customHeight="1" thickBot="1">
      <c r="A75" s="16"/>
      <c r="B75" s="38" t="s">
        <v>82</v>
      </c>
      <c r="C75" s="39">
        <f>SUM(C73-C71)</f>
        <v>3500</v>
      </c>
      <c r="D75" s="39">
        <f>SUM(D73-D71)</f>
        <v>3657</v>
      </c>
      <c r="E75" s="84">
        <f>SUM(E73-E71)</f>
        <v>3700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16" t="s">
        <v>67</v>
      </c>
      <c r="B78" s="216"/>
      <c r="C78" s="216"/>
      <c r="D78" s="216"/>
      <c r="E78" s="216"/>
      <c r="F78" s="216"/>
      <c r="G78" s="216"/>
    </row>
    <row r="79" spans="1:7" s="15" customFormat="1" ht="18" customHeight="1">
      <c r="A79" s="58" t="s">
        <v>91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 t="s">
        <v>196</v>
      </c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17" t="s">
        <v>20</v>
      </c>
      <c r="B82" s="217"/>
    </row>
    <row r="83" spans="1:2" ht="18" customHeight="1">
      <c r="A83" s="217" t="s">
        <v>111</v>
      </c>
      <c r="B83" s="217"/>
    </row>
    <row r="84" spans="1:2" ht="18" customHeight="1">
      <c r="A84" s="217" t="s">
        <v>199</v>
      </c>
      <c r="B84" s="217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82" sqref="A82:B8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67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8" t="s">
        <v>181</v>
      </c>
      <c r="B1" s="218"/>
      <c r="C1" s="218"/>
      <c r="D1" s="218"/>
      <c r="E1" s="218"/>
      <c r="F1" s="218"/>
      <c r="G1" s="218"/>
    </row>
    <row r="2" spans="1:7" ht="27.75" customHeight="1" thickBot="1">
      <c r="A2" s="219" t="s">
        <v>21</v>
      </c>
      <c r="B2" s="220"/>
      <c r="C2" s="230" t="s">
        <v>126</v>
      </c>
      <c r="D2" s="231"/>
      <c r="E2" s="231"/>
      <c r="F2" s="231"/>
      <c r="G2" s="232"/>
    </row>
    <row r="3" spans="1:7" s="15" customFormat="1" ht="51" customHeight="1" thickBot="1">
      <c r="A3" s="40" t="s">
        <v>1</v>
      </c>
      <c r="B3" s="41" t="s">
        <v>0</v>
      </c>
      <c r="C3" s="52" t="s">
        <v>175</v>
      </c>
      <c r="D3" s="52" t="s">
        <v>176</v>
      </c>
      <c r="E3" s="70" t="s">
        <v>177</v>
      </c>
      <c r="F3" s="68" t="s">
        <v>178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400</v>
      </c>
      <c r="D4" s="9">
        <f>SUM(D5:D7)</f>
        <v>400</v>
      </c>
      <c r="E4" s="71">
        <f>SUM(E5:E7)</f>
        <v>400</v>
      </c>
      <c r="F4" s="69">
        <f>SUM(F5:F7)</f>
        <v>0</v>
      </c>
      <c r="G4" s="9"/>
    </row>
    <row r="5" spans="1:7" ht="18" customHeight="1">
      <c r="A5" s="224" t="s">
        <v>33</v>
      </c>
      <c r="B5" s="17" t="s">
        <v>34</v>
      </c>
      <c r="C5" s="3">
        <v>380</v>
      </c>
      <c r="D5" s="100">
        <v>380</v>
      </c>
      <c r="E5" s="72">
        <v>380</v>
      </c>
      <c r="F5" s="117"/>
      <c r="G5" s="3" t="s">
        <v>136</v>
      </c>
    </row>
    <row r="6" spans="1:8" ht="18" customHeight="1">
      <c r="A6" s="225"/>
      <c r="B6" s="19" t="s">
        <v>35</v>
      </c>
      <c r="C6" s="4" t="s">
        <v>48</v>
      </c>
      <c r="D6" s="65"/>
      <c r="E6" s="73"/>
      <c r="F6" s="115"/>
      <c r="G6" s="4"/>
      <c r="H6" s="50"/>
    </row>
    <row r="7" spans="1:7" ht="18" customHeight="1" thickBot="1">
      <c r="A7" s="226"/>
      <c r="B7" s="20" t="s">
        <v>36</v>
      </c>
      <c r="C7" s="7">
        <v>20</v>
      </c>
      <c r="D7" s="101">
        <v>20</v>
      </c>
      <c r="E7" s="74">
        <v>20</v>
      </c>
      <c r="F7" s="116"/>
      <c r="G7" s="5" t="s">
        <v>133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61</v>
      </c>
      <c r="D8" s="60">
        <f>SUM(D9:D12)</f>
        <v>61</v>
      </c>
      <c r="E8" s="75">
        <f>SUM(E9:E12)</f>
        <v>65</v>
      </c>
      <c r="F8" s="113">
        <f>SUM(F9:F12)</f>
        <v>0</v>
      </c>
      <c r="G8" s="11"/>
    </row>
    <row r="9" spans="1:7" ht="18" customHeight="1">
      <c r="A9" s="227" t="s">
        <v>33</v>
      </c>
      <c r="B9" s="21" t="s">
        <v>37</v>
      </c>
      <c r="C9" s="3">
        <v>17</v>
      </c>
      <c r="D9" s="61">
        <v>17</v>
      </c>
      <c r="E9" s="76">
        <v>18</v>
      </c>
      <c r="F9" s="117"/>
      <c r="G9" s="3" t="s">
        <v>134</v>
      </c>
    </row>
    <row r="10" spans="1:7" ht="18" customHeight="1">
      <c r="A10" s="228"/>
      <c r="B10" s="19" t="s">
        <v>38</v>
      </c>
      <c r="C10" s="6">
        <v>17</v>
      </c>
      <c r="D10" s="100">
        <v>17</v>
      </c>
      <c r="E10" s="72">
        <v>18</v>
      </c>
      <c r="F10" s="114"/>
      <c r="G10" s="6"/>
    </row>
    <row r="11" spans="1:7" ht="18" customHeight="1">
      <c r="A11" s="228"/>
      <c r="B11" s="19" t="s">
        <v>39</v>
      </c>
      <c r="C11" s="4">
        <v>27</v>
      </c>
      <c r="D11" s="65">
        <v>27</v>
      </c>
      <c r="E11" s="73">
        <v>29</v>
      </c>
      <c r="F11" s="115"/>
      <c r="G11" s="4"/>
    </row>
    <row r="12" spans="1:7" ht="18" customHeight="1" thickBot="1">
      <c r="A12" s="229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35</v>
      </c>
      <c r="D19" s="98">
        <f>SUM(D20:D22)</f>
        <v>35</v>
      </c>
      <c r="E19" s="93">
        <f>SUM(E20:E22)</f>
        <v>40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35</v>
      </c>
      <c r="D22" s="104">
        <v>35</v>
      </c>
      <c r="E22" s="112">
        <v>40</v>
      </c>
      <c r="F22" s="119"/>
      <c r="G22" s="89" t="s">
        <v>130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290</v>
      </c>
      <c r="D23" s="60">
        <f>SUM(D24:D27)</f>
        <v>290</v>
      </c>
      <c r="E23" s="75">
        <f>SUM(E24:E27)</f>
        <v>290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45</v>
      </c>
      <c r="C26" s="5">
        <v>290</v>
      </c>
      <c r="D26" s="66">
        <v>290</v>
      </c>
      <c r="E26" s="78">
        <v>290</v>
      </c>
      <c r="F26" s="120"/>
      <c r="G26" s="66" t="s">
        <v>131</v>
      </c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98</v>
      </c>
      <c r="D28" s="60">
        <v>98</v>
      </c>
      <c r="E28" s="75">
        <v>98</v>
      </c>
      <c r="F28" s="113"/>
      <c r="G28" s="92" t="s">
        <v>173</v>
      </c>
    </row>
    <row r="29" spans="1:7" s="15" customFormat="1" ht="18" customHeight="1" thickBot="1">
      <c r="A29" s="16">
        <v>525</v>
      </c>
      <c r="B29" s="16" t="s">
        <v>11</v>
      </c>
      <c r="C29" s="11">
        <v>2</v>
      </c>
      <c r="D29" s="60">
        <v>2</v>
      </c>
      <c r="E29" s="75">
        <v>2</v>
      </c>
      <c r="F29" s="113"/>
      <c r="G29" s="92" t="s">
        <v>108</v>
      </c>
    </row>
    <row r="30" spans="1:7" s="15" customFormat="1" ht="18" customHeight="1" thickBot="1">
      <c r="A30" s="16">
        <v>527</v>
      </c>
      <c r="B30" s="16" t="s">
        <v>12</v>
      </c>
      <c r="C30" s="11">
        <v>6</v>
      </c>
      <c r="D30" s="60">
        <v>6</v>
      </c>
      <c r="E30" s="75">
        <v>6</v>
      </c>
      <c r="F30" s="113"/>
      <c r="G30" s="147" t="s">
        <v>132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92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>
        <v>50</v>
      </c>
      <c r="D42" s="60">
        <v>50</v>
      </c>
      <c r="E42" s="75">
        <v>50</v>
      </c>
      <c r="F42" s="113"/>
      <c r="G42" s="92" t="s">
        <v>137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92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s="15" customFormat="1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942</v>
      </c>
      <c r="D48" s="99">
        <f>SUM(D4,D8,D13:D19,D23,D28:D47)</f>
        <v>942</v>
      </c>
      <c r="E48" s="71">
        <f>SUM(E4,E8,E13:E19,E23,E28:E47)</f>
        <v>951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175</v>
      </c>
      <c r="D51" s="52" t="s">
        <v>176</v>
      </c>
      <c r="E51" s="70" t="s">
        <v>180</v>
      </c>
      <c r="F51" s="68" t="s">
        <v>178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>
        <v>960</v>
      </c>
      <c r="D52" s="60">
        <v>960</v>
      </c>
      <c r="E52" s="75">
        <v>970</v>
      </c>
      <c r="F52" s="113"/>
      <c r="G52" s="91" t="s">
        <v>138</v>
      </c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/>
      <c r="F53" s="113"/>
      <c r="G53" s="91"/>
    </row>
    <row r="54" spans="1:7" s="15" customFormat="1" ht="18" customHeight="1" thickBot="1">
      <c r="A54" s="16">
        <v>604</v>
      </c>
      <c r="B54" s="16" t="s">
        <v>125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76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960</v>
      </c>
      <c r="D67" s="122">
        <f>SUM(D52:D66)</f>
        <v>960</v>
      </c>
      <c r="E67" s="123">
        <f>SUM(E52:E66)</f>
        <v>970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83</v>
      </c>
      <c r="B70" s="57"/>
      <c r="C70" s="57"/>
      <c r="D70" s="57"/>
      <c r="E70" s="88" t="s">
        <v>179</v>
      </c>
      <c r="F70" s="68" t="s">
        <v>178</v>
      </c>
      <c r="G70" s="57"/>
    </row>
    <row r="71" spans="1:7" ht="18" customHeight="1">
      <c r="A71" s="21" t="s">
        <v>17</v>
      </c>
      <c r="B71" s="21" t="s">
        <v>79</v>
      </c>
      <c r="C71" s="35">
        <f>SUM(C67)</f>
        <v>960</v>
      </c>
      <c r="D71" s="35">
        <f>SUM(D67)</f>
        <v>960</v>
      </c>
      <c r="E71" s="82">
        <f>SUM(E67)</f>
        <v>970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84</v>
      </c>
      <c r="C72" s="37">
        <f>SUM(C48)</f>
        <v>942</v>
      </c>
      <c r="D72" s="37">
        <f>SUM(D48)</f>
        <v>942</v>
      </c>
      <c r="E72" s="83">
        <f>SUM(E48)</f>
        <v>951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85</v>
      </c>
      <c r="C73" s="39">
        <f>SUM(C72-C71)</f>
        <v>-18</v>
      </c>
      <c r="D73" s="39">
        <f>SUM(D72-D71)</f>
        <v>-18</v>
      </c>
      <c r="E73" s="84">
        <f>SUM(E72-E71)</f>
        <v>-19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16" t="s">
        <v>67</v>
      </c>
      <c r="B76" s="216"/>
      <c r="C76" s="216"/>
      <c r="D76" s="216"/>
      <c r="E76" s="216"/>
      <c r="F76" s="216"/>
      <c r="G76" s="216"/>
    </row>
    <row r="77" spans="1:7" s="15" customFormat="1" ht="18" customHeight="1">
      <c r="A77" s="58" t="s">
        <v>91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17" t="s">
        <v>20</v>
      </c>
      <c r="B80" s="217"/>
    </row>
    <row r="81" spans="1:2" ht="18" customHeight="1">
      <c r="A81" s="217" t="s">
        <v>111</v>
      </c>
      <c r="B81" s="217"/>
    </row>
    <row r="82" spans="1:2" ht="18" customHeight="1">
      <c r="A82" s="217" t="s">
        <v>199</v>
      </c>
      <c r="B82" s="217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11:G18 C9:F10" name="Oblast4"/>
    <protectedRange sqref="C20:G22" name="Oblast3"/>
    <protectedRange sqref="C11:G18 C9:F10" name="Oblast2"/>
    <protectedRange sqref="C5:G7" name="Oblast1"/>
    <protectedRange sqref="C20:G22" name="Oblast6"/>
    <protectedRange sqref="C24:F47 G24:G29 G31:G47" name="Oblast7"/>
    <protectedRange sqref="C64:G66" name="Oblast8_2"/>
    <protectedRange sqref="G9:G10" name="Oblast4_1_1"/>
    <protectedRange sqref="G9:G10" name="Oblast2_1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086614173228347" right="0.7086614173228347" top="0.7874015748031497" bottom="0.7874015748031497" header="0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3" sqref="A3:J14"/>
    </sheetView>
  </sheetViews>
  <sheetFormatPr defaultColWidth="9.00390625" defaultRowHeight="12.75"/>
  <sheetData>
    <row r="1" spans="1:7" ht="15">
      <c r="A1" s="216" t="s">
        <v>67</v>
      </c>
      <c r="B1" s="216"/>
      <c r="C1" s="216"/>
      <c r="D1" s="216"/>
      <c r="E1" s="216"/>
      <c r="F1" s="216"/>
      <c r="G1" s="216"/>
    </row>
  </sheetData>
  <sheetProtection/>
  <mergeCells count="1">
    <mergeCell ref="A1:G1"/>
  </mergeCells>
  <printOptions/>
  <pageMargins left="0.5118110236220472" right="0.5118110236220472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81.37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8" t="s">
        <v>174</v>
      </c>
      <c r="B1" s="218"/>
      <c r="C1" s="218"/>
      <c r="D1" s="218"/>
      <c r="E1" s="218"/>
      <c r="F1" s="218"/>
      <c r="G1" s="218"/>
    </row>
    <row r="2" spans="1:7" ht="27.75" customHeight="1" thickBot="1">
      <c r="A2" s="219" t="s">
        <v>21</v>
      </c>
      <c r="B2" s="220"/>
      <c r="C2" s="221" t="s">
        <v>127</v>
      </c>
      <c r="D2" s="222"/>
      <c r="E2" s="222"/>
      <c r="F2" s="222"/>
      <c r="G2" s="223"/>
    </row>
    <row r="3" spans="1:7" s="15" customFormat="1" ht="51" customHeight="1" thickBot="1">
      <c r="A3" s="40" t="s">
        <v>1</v>
      </c>
      <c r="B3" s="41" t="s">
        <v>0</v>
      </c>
      <c r="C3" s="52" t="s">
        <v>175</v>
      </c>
      <c r="D3" s="52" t="s">
        <v>176</v>
      </c>
      <c r="E3" s="70" t="s">
        <v>179</v>
      </c>
      <c r="F3" s="68" t="s">
        <v>178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525</v>
      </c>
      <c r="F4" s="113">
        <f>SUM(F5:F7)</f>
        <v>0</v>
      </c>
      <c r="G4" s="9"/>
    </row>
    <row r="5" spans="1:7" ht="18" customHeight="1">
      <c r="A5" s="224" t="s">
        <v>33</v>
      </c>
      <c r="B5" s="17" t="s">
        <v>34</v>
      </c>
      <c r="C5" s="6"/>
      <c r="D5" s="100"/>
      <c r="E5" s="72"/>
      <c r="F5" s="114"/>
      <c r="G5" s="3"/>
    </row>
    <row r="6" spans="1:8" ht="18" customHeight="1">
      <c r="A6" s="225"/>
      <c r="B6" s="19" t="s">
        <v>35</v>
      </c>
      <c r="C6" s="4"/>
      <c r="D6" s="65"/>
      <c r="E6" s="73">
        <v>30</v>
      </c>
      <c r="F6" s="115"/>
      <c r="G6" s="4" t="s">
        <v>112</v>
      </c>
      <c r="H6" s="50"/>
    </row>
    <row r="7" spans="1:7" ht="18" customHeight="1" thickBot="1">
      <c r="A7" s="226"/>
      <c r="B7" s="20" t="s">
        <v>36</v>
      </c>
      <c r="C7" s="7"/>
      <c r="D7" s="101"/>
      <c r="E7" s="74">
        <v>495</v>
      </c>
      <c r="F7" s="116"/>
      <c r="G7" s="144" t="s">
        <v>113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1120</v>
      </c>
      <c r="F8" s="113">
        <f>SUM(F9:F12)</f>
        <v>0</v>
      </c>
      <c r="G8" s="11"/>
    </row>
    <row r="9" spans="1:7" ht="18" customHeight="1">
      <c r="A9" s="227" t="s">
        <v>33</v>
      </c>
      <c r="B9" s="21" t="s">
        <v>37</v>
      </c>
      <c r="C9" s="3"/>
      <c r="D9" s="61"/>
      <c r="E9" s="76">
        <v>175</v>
      </c>
      <c r="F9" s="117"/>
      <c r="G9" s="3" t="s">
        <v>105</v>
      </c>
    </row>
    <row r="10" spans="1:7" ht="18" customHeight="1">
      <c r="A10" s="228"/>
      <c r="B10" s="19" t="s">
        <v>38</v>
      </c>
      <c r="C10" s="6"/>
      <c r="D10" s="100"/>
      <c r="E10" s="72">
        <v>655</v>
      </c>
      <c r="F10" s="114"/>
      <c r="G10" s="6" t="s">
        <v>187</v>
      </c>
    </row>
    <row r="11" spans="1:7" ht="18" customHeight="1">
      <c r="A11" s="228"/>
      <c r="B11" s="19" t="s">
        <v>39</v>
      </c>
      <c r="C11" s="4"/>
      <c r="D11" s="65"/>
      <c r="E11" s="73">
        <v>290</v>
      </c>
      <c r="F11" s="115"/>
      <c r="G11" s="4"/>
    </row>
    <row r="12" spans="1:7" ht="18" customHeight="1" thickBot="1">
      <c r="A12" s="229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214</v>
      </c>
      <c r="F15" s="113"/>
      <c r="G15" s="145" t="s">
        <v>124</v>
      </c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13</v>
      </c>
      <c r="F16" s="116"/>
      <c r="G16" s="92" t="s">
        <v>114</v>
      </c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15</v>
      </c>
      <c r="F17" s="113"/>
      <c r="G17" s="10" t="s">
        <v>115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1015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15</v>
      </c>
      <c r="F20" s="117"/>
      <c r="G20" s="141" t="s">
        <v>104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1000</v>
      </c>
      <c r="F22" s="119"/>
      <c r="G22" s="62" t="s">
        <v>116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342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>
        <v>186</v>
      </c>
      <c r="F24" s="114"/>
      <c r="G24" s="61" t="s">
        <v>171</v>
      </c>
    </row>
    <row r="25" spans="1:7" ht="18" customHeight="1">
      <c r="A25" s="55"/>
      <c r="B25" s="63" t="s">
        <v>44</v>
      </c>
      <c r="C25" s="6"/>
      <c r="D25" s="100"/>
      <c r="E25" s="73">
        <v>6</v>
      </c>
      <c r="F25" s="115"/>
      <c r="G25" s="65" t="s">
        <v>117</v>
      </c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>
        <v>150</v>
      </c>
      <c r="F27" s="118"/>
      <c r="G27" s="67" t="s">
        <v>165</v>
      </c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64</v>
      </c>
      <c r="F28" s="113"/>
      <c r="G28" s="92" t="s">
        <v>118</v>
      </c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68</v>
      </c>
      <c r="F29" s="113"/>
      <c r="G29" s="92" t="s">
        <v>108</v>
      </c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50</v>
      </c>
      <c r="F30" s="113"/>
      <c r="G30" s="143" t="s">
        <v>169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>
        <v>3</v>
      </c>
      <c r="F37" s="113"/>
      <c r="G37" s="92" t="s">
        <v>119</v>
      </c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240</v>
      </c>
      <c r="F41" s="113"/>
      <c r="G41" s="92" t="s">
        <v>193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180</v>
      </c>
      <c r="F42" s="113"/>
      <c r="G42" s="92" t="s">
        <v>166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92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>
        <v>2</v>
      </c>
      <c r="F44" s="116"/>
      <c r="G44" s="9"/>
    </row>
    <row r="45" spans="1:7" s="15" customFormat="1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s="15" customFormat="1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3851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175</v>
      </c>
      <c r="D51" s="52" t="s">
        <v>176</v>
      </c>
      <c r="E51" s="70" t="s">
        <v>180</v>
      </c>
      <c r="F51" s="68" t="s">
        <v>178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/>
      <c r="D52" s="60"/>
      <c r="E52" s="75">
        <v>300</v>
      </c>
      <c r="F52" s="113"/>
      <c r="G52" s="91" t="s">
        <v>120</v>
      </c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>
        <v>270</v>
      </c>
      <c r="F53" s="113"/>
      <c r="G53" s="91" t="s">
        <v>121</v>
      </c>
    </row>
    <row r="54" spans="1:7" s="15" customFormat="1" ht="18" customHeight="1" thickBot="1">
      <c r="A54" s="16">
        <v>604</v>
      </c>
      <c r="B54" s="16" t="s">
        <v>125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60</v>
      </c>
      <c r="F55" s="113"/>
      <c r="G55" s="91" t="s">
        <v>122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>
        <v>20</v>
      </c>
      <c r="F58" s="116"/>
      <c r="G58" s="27" t="s">
        <v>123</v>
      </c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>
        <v>50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5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705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77</v>
      </c>
      <c r="B70" s="57"/>
      <c r="C70" s="57"/>
      <c r="D70" s="57"/>
      <c r="E70" s="88" t="s">
        <v>180</v>
      </c>
      <c r="F70" s="68" t="s">
        <v>178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705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'rozpočet DČ 2020'!$C$71</f>
        <v>960</v>
      </c>
      <c r="D72" s="131">
        <f>'rozpočet DČ 2020'!$D$71</f>
        <v>960</v>
      </c>
      <c r="E72" s="132">
        <f>'rozpočet DČ 2020'!$E$71</f>
        <v>970</v>
      </c>
      <c r="F72" s="133">
        <f>'rozpočet DČ 2020'!$F$71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3851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'rozpočet DČ 2020'!$C$72</f>
        <v>942</v>
      </c>
      <c r="D74" s="134">
        <f>'rozpočet DČ 2020'!$D$72</f>
        <v>942</v>
      </c>
      <c r="E74" s="135">
        <f>'rozpočet DČ 2020'!$E$72</f>
        <v>951</v>
      </c>
      <c r="F74" s="136">
        <f>'rozpočet DČ 2020'!$F$72</f>
        <v>0</v>
      </c>
      <c r="G74" s="20"/>
    </row>
    <row r="75" spans="1:7" s="15" customFormat="1" ht="18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3146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216" t="s">
        <v>67</v>
      </c>
      <c r="B77" s="216"/>
      <c r="C77" s="216"/>
      <c r="D77" s="216"/>
      <c r="E77" s="216"/>
      <c r="F77" s="216"/>
      <c r="G77" s="216"/>
    </row>
    <row r="78" spans="1:10" s="1" customFormat="1" ht="18" customHeight="1">
      <c r="A78" s="146" t="s">
        <v>185</v>
      </c>
      <c r="B78" s="146"/>
      <c r="C78" s="146"/>
      <c r="D78" s="146"/>
      <c r="E78" s="146"/>
      <c r="F78" s="146"/>
      <c r="G78" s="146"/>
      <c r="H78" s="146"/>
      <c r="I78" s="146"/>
      <c r="J78" s="146"/>
    </row>
    <row r="79" spans="1:10" s="24" customFormat="1" ht="18" customHeight="1">
      <c r="A79" s="146" t="s">
        <v>186</v>
      </c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10" s="24" customFormat="1" ht="18" customHeight="1">
      <c r="A80" s="146" t="s">
        <v>192</v>
      </c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s="24" customFormat="1" ht="18" customHeight="1">
      <c r="A81" s="146" t="s">
        <v>170</v>
      </c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24" customFormat="1" ht="18" customHeight="1">
      <c r="A82" s="146" t="s">
        <v>164</v>
      </c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s="24" customFormat="1" ht="18" customHeight="1">
      <c r="A83" s="146" t="s">
        <v>191</v>
      </c>
      <c r="B83" s="146"/>
      <c r="C83" s="146"/>
      <c r="D83" s="146"/>
      <c r="E83" s="146"/>
      <c r="F83" s="146"/>
      <c r="G83" s="146"/>
      <c r="H83" s="146"/>
      <c r="I83" s="146"/>
      <c r="J83" s="146"/>
    </row>
    <row r="85" spans="1:2" ht="15">
      <c r="A85" s="217" t="s">
        <v>20</v>
      </c>
      <c r="B85" s="217"/>
    </row>
    <row r="86" spans="1:2" ht="15">
      <c r="A86" s="217" t="s">
        <v>111</v>
      </c>
      <c r="B86" s="217"/>
    </row>
    <row r="87" spans="1:2" ht="15">
      <c r="A87" s="217" t="s">
        <v>199</v>
      </c>
      <c r="B87" s="217"/>
    </row>
  </sheetData>
  <sheetProtection/>
  <protectedRanges>
    <protectedRange sqref="C2" name="Oblast10_1"/>
    <protectedRange sqref="C79:G79" name="Oblast9_1"/>
    <protectedRange sqref="C52:G63" name="Oblast8_1"/>
    <protectedRange sqref="C11:G18 C9:F10" name="Oblast4_1"/>
    <protectedRange sqref="C21:G22 C20:F20" name="Oblast3_1"/>
    <protectedRange sqref="C11:G18 C9:F10" name="Oblast2_1"/>
    <protectedRange sqref="C5:G7" name="Oblast1_1"/>
    <protectedRange sqref="C21:G22 C20:F20" name="Oblast6_1"/>
    <protectedRange sqref="C24:G47" name="Oblast7_1"/>
    <protectedRange sqref="C64:G66" name="Oblast8_2_1"/>
    <protectedRange sqref="G9:G10" name="Oblast4_1_1"/>
    <protectedRange sqref="G9:G10" name="Oblast2_1_1"/>
    <protectedRange sqref="G20" name="Oblast3_1_1"/>
    <protectedRange sqref="G20" name="Oblast6_1_1"/>
  </protectedRanges>
  <mergeCells count="9">
    <mergeCell ref="A85:B85"/>
    <mergeCell ref="A86:B86"/>
    <mergeCell ref="A87:B87"/>
    <mergeCell ref="A1:G1"/>
    <mergeCell ref="A2:B2"/>
    <mergeCell ref="C2:G2"/>
    <mergeCell ref="A5:A7"/>
    <mergeCell ref="A9:A12"/>
    <mergeCell ref="A77:G77"/>
  </mergeCells>
  <printOptions/>
  <pageMargins left="0.7874015748031497" right="0.5905511811023623" top="0.7874015748031497" bottom="0.3937007874015748" header="0" footer="0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1">
      <selection activeCell="A84" sqref="A84:B84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66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8" t="s">
        <v>174</v>
      </c>
      <c r="B1" s="218"/>
      <c r="C1" s="218"/>
      <c r="D1" s="218"/>
      <c r="E1" s="218"/>
      <c r="F1" s="218"/>
      <c r="G1" s="218"/>
    </row>
    <row r="2" spans="1:7" ht="27.75" customHeight="1" thickBot="1">
      <c r="A2" s="219" t="s">
        <v>21</v>
      </c>
      <c r="B2" s="220"/>
      <c r="C2" s="221" t="s">
        <v>128</v>
      </c>
      <c r="D2" s="222"/>
      <c r="E2" s="222"/>
      <c r="F2" s="222"/>
      <c r="G2" s="223"/>
    </row>
    <row r="3" spans="1:7" s="15" customFormat="1" ht="51" customHeight="1" thickBot="1">
      <c r="A3" s="40" t="s">
        <v>1</v>
      </c>
      <c r="B3" s="41" t="s">
        <v>0</v>
      </c>
      <c r="C3" s="52" t="s">
        <v>175</v>
      </c>
      <c r="D3" s="52" t="s">
        <v>176</v>
      </c>
      <c r="E3" s="70" t="s">
        <v>180</v>
      </c>
      <c r="F3" s="68" t="s">
        <v>178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42</v>
      </c>
      <c r="F4" s="113">
        <f>SUM(F5:F7)</f>
        <v>0</v>
      </c>
      <c r="G4" s="9"/>
    </row>
    <row r="5" spans="1:7" ht="18" customHeight="1">
      <c r="A5" s="224" t="s">
        <v>33</v>
      </c>
      <c r="B5" s="17" t="s">
        <v>34</v>
      </c>
      <c r="C5" s="6">
        <v>0</v>
      </c>
      <c r="D5" s="100">
        <v>0</v>
      </c>
      <c r="E5" s="72">
        <v>0</v>
      </c>
      <c r="F5" s="114"/>
      <c r="G5" s="3"/>
    </row>
    <row r="6" spans="1:8" ht="18" customHeight="1">
      <c r="A6" s="225"/>
      <c r="B6" s="19" t="s">
        <v>35</v>
      </c>
      <c r="C6" s="4">
        <v>0</v>
      </c>
      <c r="D6" s="65">
        <v>0</v>
      </c>
      <c r="E6" s="73">
        <v>2</v>
      </c>
      <c r="F6" s="115"/>
      <c r="G6" s="4" t="s">
        <v>92</v>
      </c>
      <c r="H6" s="50"/>
    </row>
    <row r="7" spans="1:7" ht="18" customHeight="1" thickBot="1">
      <c r="A7" s="226"/>
      <c r="B7" s="20" t="s">
        <v>36</v>
      </c>
      <c r="C7" s="7">
        <v>0</v>
      </c>
      <c r="D7" s="101">
        <v>0</v>
      </c>
      <c r="E7" s="74">
        <v>40</v>
      </c>
      <c r="F7" s="116"/>
      <c r="G7" s="5" t="s">
        <v>183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55</v>
      </c>
      <c r="F8" s="113">
        <f>SUM(F9:F12)</f>
        <v>0</v>
      </c>
      <c r="G8" s="11"/>
    </row>
    <row r="9" spans="1:7" ht="18" customHeight="1">
      <c r="A9" s="227" t="s">
        <v>33</v>
      </c>
      <c r="B9" s="21" t="s">
        <v>37</v>
      </c>
      <c r="C9" s="3">
        <v>0</v>
      </c>
      <c r="D9" s="61">
        <v>0</v>
      </c>
      <c r="E9" s="76">
        <v>5</v>
      </c>
      <c r="F9" s="117"/>
      <c r="G9" s="3" t="s">
        <v>105</v>
      </c>
    </row>
    <row r="10" spans="1:7" ht="18" customHeight="1">
      <c r="A10" s="228"/>
      <c r="B10" s="19" t="s">
        <v>38</v>
      </c>
      <c r="C10" s="6">
        <v>0</v>
      </c>
      <c r="D10" s="100">
        <v>0</v>
      </c>
      <c r="E10" s="72">
        <v>40</v>
      </c>
      <c r="F10" s="114"/>
      <c r="G10" s="6" t="s">
        <v>188</v>
      </c>
    </row>
    <row r="11" spans="1:7" ht="18" customHeight="1">
      <c r="A11" s="228"/>
      <c r="B11" s="19" t="s">
        <v>39</v>
      </c>
      <c r="C11" s="4">
        <v>0</v>
      </c>
      <c r="D11" s="65">
        <v>0</v>
      </c>
      <c r="E11" s="73">
        <v>10</v>
      </c>
      <c r="F11" s="115"/>
      <c r="G11" s="4"/>
    </row>
    <row r="12" spans="1:7" ht="18" customHeight="1" thickBot="1">
      <c r="A12" s="229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0</v>
      </c>
      <c r="D15" s="60">
        <v>0</v>
      </c>
      <c r="E15" s="75">
        <v>20</v>
      </c>
      <c r="F15" s="113"/>
      <c r="G15" s="10" t="s">
        <v>94</v>
      </c>
    </row>
    <row r="16" spans="1:7" s="15" customFormat="1" ht="18" customHeight="1" thickBot="1">
      <c r="A16" s="23">
        <v>512</v>
      </c>
      <c r="B16" s="16" t="s">
        <v>6</v>
      </c>
      <c r="C16" s="9">
        <v>0</v>
      </c>
      <c r="D16" s="99">
        <v>0</v>
      </c>
      <c r="E16" s="71">
        <v>2</v>
      </c>
      <c r="F16" s="116"/>
      <c r="G16" s="92" t="s">
        <v>93</v>
      </c>
    </row>
    <row r="17" spans="1:7" ht="18" customHeight="1" thickBot="1">
      <c r="A17" s="16">
        <v>513</v>
      </c>
      <c r="B17" s="16" t="s">
        <v>7</v>
      </c>
      <c r="C17" s="11">
        <v>0</v>
      </c>
      <c r="D17" s="60">
        <v>0</v>
      </c>
      <c r="E17" s="75">
        <v>2</v>
      </c>
      <c r="F17" s="113"/>
      <c r="G17" s="92" t="s">
        <v>95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3">
        <f>SUM(C20:C22)</f>
        <v>0</v>
      </c>
      <c r="D19" s="113">
        <f>SUM(D20:D22)</f>
        <v>0</v>
      </c>
      <c r="E19" s="113">
        <f>SUM(E20:E22)</f>
        <v>11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0</v>
      </c>
      <c r="D20" s="102">
        <v>0</v>
      </c>
      <c r="E20" s="110">
        <v>1</v>
      </c>
      <c r="F20" s="117"/>
      <c r="G20" s="141" t="s">
        <v>96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0</v>
      </c>
      <c r="D22" s="104">
        <v>0</v>
      </c>
      <c r="E22" s="112">
        <v>10</v>
      </c>
      <c r="F22" s="119"/>
      <c r="G22" s="89" t="s">
        <v>101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0</v>
      </c>
      <c r="D24" s="61">
        <v>0</v>
      </c>
      <c r="E24" s="72"/>
      <c r="F24" s="114"/>
      <c r="G24" s="61"/>
    </row>
    <row r="25" spans="1:7" ht="18" customHeight="1">
      <c r="A25" s="55"/>
      <c r="B25" s="63" t="s">
        <v>44</v>
      </c>
      <c r="C25" s="6">
        <v>0</v>
      </c>
      <c r="D25" s="100">
        <v>0</v>
      </c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>
        <v>0</v>
      </c>
      <c r="D27" s="67">
        <v>0</v>
      </c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0</v>
      </c>
      <c r="D28" s="60">
        <v>0</v>
      </c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5</v>
      </c>
      <c r="F29" s="113"/>
      <c r="G29" s="92" t="s">
        <v>97</v>
      </c>
    </row>
    <row r="30" spans="1:7" s="15" customFormat="1" ht="18" customHeight="1" thickBot="1">
      <c r="A30" s="16">
        <v>527</v>
      </c>
      <c r="B30" s="16" t="s">
        <v>12</v>
      </c>
      <c r="C30" s="11">
        <v>0</v>
      </c>
      <c r="D30" s="60">
        <v>0</v>
      </c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0</v>
      </c>
      <c r="D41" s="60">
        <v>0</v>
      </c>
      <c r="E41" s="75">
        <v>30</v>
      </c>
      <c r="F41" s="113"/>
      <c r="G41" s="92" t="s">
        <v>98</v>
      </c>
    </row>
    <row r="42" spans="1:7" s="15" customFormat="1" ht="18" customHeight="1" thickBot="1">
      <c r="A42" s="28">
        <v>549</v>
      </c>
      <c r="B42" s="16" t="s">
        <v>61</v>
      </c>
      <c r="C42" s="11">
        <v>0</v>
      </c>
      <c r="D42" s="60">
        <v>0</v>
      </c>
      <c r="E42" s="75">
        <v>10</v>
      </c>
      <c r="F42" s="113"/>
      <c r="G42" s="92" t="s">
        <v>110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71"/>
      <c r="F44" s="116"/>
      <c r="G44" s="9"/>
    </row>
    <row r="45" spans="1:7" s="15" customFormat="1" ht="18" customHeight="1" thickBot="1">
      <c r="A45" s="28" t="s">
        <v>72</v>
      </c>
      <c r="B45" s="16" t="s">
        <v>89</v>
      </c>
      <c r="C45" s="11">
        <v>0</v>
      </c>
      <c r="D45" s="60">
        <v>0</v>
      </c>
      <c r="E45" s="75"/>
      <c r="F45" s="113"/>
      <c r="G45" s="92" t="s">
        <v>73</v>
      </c>
    </row>
    <row r="46" spans="1:7" s="15" customFormat="1" ht="18" customHeight="1" thickBot="1">
      <c r="A46" s="45" t="s">
        <v>72</v>
      </c>
      <c r="B46" s="22" t="s">
        <v>90</v>
      </c>
      <c r="C46" s="62">
        <v>0</v>
      </c>
      <c r="D46" s="105">
        <v>0</v>
      </c>
      <c r="E46" s="79"/>
      <c r="F46" s="120"/>
      <c r="G46" s="89" t="s">
        <v>74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177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175</v>
      </c>
      <c r="D51" s="52" t="s">
        <v>176</v>
      </c>
      <c r="E51" s="70" t="s">
        <v>180</v>
      </c>
      <c r="F51" s="68" t="s">
        <v>178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>
        <v>0</v>
      </c>
      <c r="D52" s="60">
        <v>0</v>
      </c>
      <c r="E52" s="75">
        <v>5</v>
      </c>
      <c r="F52" s="113"/>
      <c r="G52" s="91" t="s">
        <v>99</v>
      </c>
    </row>
    <row r="53" spans="1:7" s="15" customFormat="1" ht="18" customHeight="1" thickBot="1">
      <c r="A53" s="16">
        <v>603</v>
      </c>
      <c r="B53" s="16" t="s">
        <v>24</v>
      </c>
      <c r="C53" s="11">
        <v>0</v>
      </c>
      <c r="D53" s="60">
        <v>0</v>
      </c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125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0</v>
      </c>
      <c r="D55" s="60">
        <v>0</v>
      </c>
      <c r="E55" s="75">
        <v>85</v>
      </c>
      <c r="F55" s="113"/>
      <c r="G55" s="91" t="s">
        <v>100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0</v>
      </c>
      <c r="D59" s="60">
        <v>0</v>
      </c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0</v>
      </c>
      <c r="D60" s="60">
        <v>0</v>
      </c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>
        <v>0</v>
      </c>
      <c r="D64" s="127">
        <v>0</v>
      </c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>
        <v>0</v>
      </c>
      <c r="D65" s="60">
        <v>0</v>
      </c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>
        <v>0</v>
      </c>
      <c r="D66" s="106">
        <v>0</v>
      </c>
      <c r="E66" s="97"/>
      <c r="F66" s="121"/>
      <c r="G66" s="32" t="s">
        <v>74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90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77</v>
      </c>
      <c r="B70" s="57"/>
      <c r="C70" s="57"/>
      <c r="D70" s="57"/>
      <c r="E70" s="88" t="s">
        <v>180</v>
      </c>
      <c r="F70" s="68" t="s">
        <v>178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90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'rozpočet DČ 2020'!$C$71</f>
        <v>960</v>
      </c>
      <c r="D72" s="131">
        <f>'rozpočet DČ 2020'!$D$71</f>
        <v>960</v>
      </c>
      <c r="E72" s="132">
        <f>'rozpočet DČ 2020'!$E$71</f>
        <v>970</v>
      </c>
      <c r="F72" s="133">
        <f>'rozpočet DČ 2020'!$F$71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177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'rozpočet DČ 2020'!$C$72</f>
        <v>942</v>
      </c>
      <c r="D74" s="134">
        <f>'rozpočet DČ 2020'!$D$72</f>
        <v>942</v>
      </c>
      <c r="E74" s="135">
        <f>'rozpočet DČ 2020'!$E$72</f>
        <v>951</v>
      </c>
      <c r="F74" s="136">
        <f>'rozpočet DČ 2020'!$F$72</f>
        <v>0</v>
      </c>
      <c r="G74" s="20"/>
    </row>
    <row r="75" spans="1:7" s="15" customFormat="1" ht="18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87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16" t="s">
        <v>67</v>
      </c>
      <c r="B78" s="216"/>
      <c r="C78" s="216"/>
      <c r="D78" s="216"/>
      <c r="E78" s="216"/>
      <c r="F78" s="216"/>
      <c r="G78" s="216"/>
    </row>
    <row r="79" spans="1:7" s="15" customFormat="1" ht="18" customHeight="1">
      <c r="A79" s="58" t="s">
        <v>91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17" t="s">
        <v>20</v>
      </c>
      <c r="B82" s="217"/>
    </row>
    <row r="83" spans="1:2" ht="18" customHeight="1">
      <c r="A83" s="217" t="s">
        <v>111</v>
      </c>
      <c r="B83" s="217"/>
    </row>
    <row r="84" spans="1:2" ht="18" customHeight="1">
      <c r="A84" s="217" t="s">
        <v>199</v>
      </c>
      <c r="B84" s="217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12:G18 C9:F11" name="Oblast4_1"/>
    <protectedRange sqref="C20:G22" name="Oblast3_1"/>
    <protectedRange sqref="C12:G18 C9:F11" name="Oblast2_1"/>
    <protectedRange sqref="C5:G7" name="Oblast1_1"/>
    <protectedRange sqref="C20:G22" name="Oblast6_1"/>
    <protectedRange sqref="C24:G47" name="Oblast7_1"/>
    <protectedRange sqref="C64:G66" name="Oblast8_2_1"/>
    <protectedRange sqref="G11" name="Oblast4_1_2"/>
    <protectedRange sqref="G11" name="Oblast2_1_2"/>
    <protectedRange sqref="G9:G10" name="Oblast4_1_1_2"/>
    <protectedRange sqref="G9:G10" name="Oblast2_1_1_2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1">
      <selection activeCell="D61" sqref="D6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72.7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8" t="s">
        <v>174</v>
      </c>
      <c r="B1" s="218"/>
      <c r="C1" s="218"/>
      <c r="D1" s="218"/>
      <c r="E1" s="218"/>
      <c r="F1" s="218"/>
      <c r="G1" s="218"/>
    </row>
    <row r="2" spans="1:7" ht="27.75" customHeight="1" thickBot="1">
      <c r="A2" s="219" t="s">
        <v>21</v>
      </c>
      <c r="B2" s="220"/>
      <c r="C2" s="221" t="s">
        <v>129</v>
      </c>
      <c r="D2" s="222"/>
      <c r="E2" s="222"/>
      <c r="F2" s="222"/>
      <c r="G2" s="223"/>
    </row>
    <row r="3" spans="1:7" s="15" customFormat="1" ht="51" customHeight="1" thickBot="1">
      <c r="A3" s="40" t="s">
        <v>1</v>
      </c>
      <c r="B3" s="41" t="s">
        <v>0</v>
      </c>
      <c r="C3" s="52" t="s">
        <v>175</v>
      </c>
      <c r="D3" s="52" t="s">
        <v>176</v>
      </c>
      <c r="E3" s="70" t="s">
        <v>180</v>
      </c>
      <c r="F3" s="68" t="s">
        <v>178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2417</v>
      </c>
      <c r="F4" s="113">
        <f>SUM(F5:F7)</f>
        <v>0</v>
      </c>
      <c r="G4" s="9"/>
    </row>
    <row r="5" spans="1:7" ht="18" customHeight="1">
      <c r="A5" s="224" t="s">
        <v>33</v>
      </c>
      <c r="B5" s="17" t="s">
        <v>34</v>
      </c>
      <c r="C5" s="6">
        <v>0</v>
      </c>
      <c r="D5" s="100">
        <v>0</v>
      </c>
      <c r="E5" s="72">
        <v>2300</v>
      </c>
      <c r="F5" s="114"/>
      <c r="G5" s="3" t="s">
        <v>102</v>
      </c>
    </row>
    <row r="6" spans="1:8" ht="18" customHeight="1">
      <c r="A6" s="225"/>
      <c r="B6" s="19" t="s">
        <v>35</v>
      </c>
      <c r="C6" s="4"/>
      <c r="D6" s="65"/>
      <c r="E6" s="73">
        <v>2</v>
      </c>
      <c r="F6" s="115"/>
      <c r="G6" s="4" t="s">
        <v>103</v>
      </c>
      <c r="H6" s="50"/>
    </row>
    <row r="7" spans="1:7" ht="18" customHeight="1" thickBot="1">
      <c r="A7" s="226"/>
      <c r="B7" s="20" t="s">
        <v>36</v>
      </c>
      <c r="C7" s="7"/>
      <c r="D7" s="101"/>
      <c r="E7" s="74">
        <v>115</v>
      </c>
      <c r="F7" s="116"/>
      <c r="G7" s="5" t="s">
        <v>184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575</v>
      </c>
      <c r="F8" s="113">
        <f>SUM(F9:F12)</f>
        <v>0</v>
      </c>
      <c r="G8" s="11"/>
    </row>
    <row r="9" spans="1:7" ht="18" customHeight="1">
      <c r="A9" s="227" t="s">
        <v>33</v>
      </c>
      <c r="B9" s="21" t="s">
        <v>37</v>
      </c>
      <c r="C9" s="3"/>
      <c r="D9" s="61"/>
      <c r="E9" s="76">
        <v>130</v>
      </c>
      <c r="F9" s="117"/>
      <c r="G9" s="3" t="s">
        <v>105</v>
      </c>
    </row>
    <row r="10" spans="1:7" ht="18" customHeight="1">
      <c r="A10" s="228"/>
      <c r="B10" s="19" t="s">
        <v>38</v>
      </c>
      <c r="C10" s="6"/>
      <c r="D10" s="100"/>
      <c r="E10" s="72">
        <v>145</v>
      </c>
      <c r="F10" s="114"/>
      <c r="G10" s="6" t="s">
        <v>189</v>
      </c>
    </row>
    <row r="11" spans="1:7" ht="18" customHeight="1">
      <c r="A11" s="228"/>
      <c r="B11" s="19" t="s">
        <v>39</v>
      </c>
      <c r="C11" s="4"/>
      <c r="D11" s="65"/>
      <c r="E11" s="73">
        <v>300</v>
      </c>
      <c r="F11" s="115"/>
      <c r="G11" s="4"/>
    </row>
    <row r="12" spans="1:7" ht="18" customHeight="1" thickBot="1">
      <c r="A12" s="229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80</v>
      </c>
      <c r="F15" s="113"/>
      <c r="G15" s="92" t="s">
        <v>106</v>
      </c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5</v>
      </c>
      <c r="F16" s="116"/>
      <c r="G16" s="92" t="s">
        <v>107</v>
      </c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3</v>
      </c>
      <c r="F17" s="113"/>
      <c r="G17" s="92" t="s">
        <v>95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94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4</v>
      </c>
      <c r="F20" s="117"/>
      <c r="G20" s="141" t="s">
        <v>104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90</v>
      </c>
      <c r="F22" s="119"/>
      <c r="G22" s="142" t="s">
        <v>190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7</v>
      </c>
      <c r="F29" s="113"/>
      <c r="G29" s="92" t="s">
        <v>108</v>
      </c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10</v>
      </c>
      <c r="F30" s="113"/>
      <c r="G30" s="92" t="s">
        <v>109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92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80</v>
      </c>
      <c r="F41" s="113"/>
      <c r="G41" s="143" t="s">
        <v>198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270</v>
      </c>
      <c r="F42" s="113"/>
      <c r="G42" s="92" t="s">
        <v>110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72</v>
      </c>
      <c r="B45" s="16" t="s">
        <v>89</v>
      </c>
      <c r="C45" s="11"/>
      <c r="D45" s="60"/>
      <c r="E45" s="75"/>
      <c r="F45" s="113"/>
      <c r="G45" s="92" t="s">
        <v>73</v>
      </c>
    </row>
    <row r="46" spans="1:7" s="15" customFormat="1" ht="18" customHeight="1" thickBot="1">
      <c r="A46" s="45" t="s">
        <v>72</v>
      </c>
      <c r="B46" s="22" t="s">
        <v>90</v>
      </c>
      <c r="C46" s="62"/>
      <c r="D46" s="105"/>
      <c r="E46" s="79"/>
      <c r="F46" s="120"/>
      <c r="G46" s="89" t="s">
        <v>74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3541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175</v>
      </c>
      <c r="D51" s="52" t="s">
        <v>176</v>
      </c>
      <c r="E51" s="70" t="s">
        <v>180</v>
      </c>
      <c r="F51" s="68" t="s">
        <v>178</v>
      </c>
      <c r="G51" s="42" t="s">
        <v>71</v>
      </c>
    </row>
    <row r="52" spans="1:7" s="15" customFormat="1" ht="18" customHeight="1" thickBot="1">
      <c r="A52" s="30">
        <v>602</v>
      </c>
      <c r="B52" s="16" t="s">
        <v>23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125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3060</v>
      </c>
      <c r="F55" s="113"/>
      <c r="G55" s="91" t="s">
        <v>168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>
        <v>13</v>
      </c>
      <c r="F60" s="113"/>
      <c r="G60" s="91" t="s">
        <v>167</v>
      </c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1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86</v>
      </c>
      <c r="C64" s="126"/>
      <c r="D64" s="127"/>
      <c r="E64" s="128"/>
      <c r="F64" s="129"/>
      <c r="G64" s="130" t="s">
        <v>75</v>
      </c>
    </row>
    <row r="65" spans="1:7" ht="18" customHeight="1" thickBot="1">
      <c r="A65" s="90"/>
      <c r="B65" s="91" t="s">
        <v>87</v>
      </c>
      <c r="C65" s="11"/>
      <c r="D65" s="60"/>
      <c r="E65" s="81"/>
      <c r="F65" s="124"/>
      <c r="G65" s="43" t="s">
        <v>73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74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3074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77</v>
      </c>
      <c r="B70" s="57"/>
      <c r="C70" s="57"/>
      <c r="D70" s="57"/>
      <c r="E70" s="88" t="s">
        <v>179</v>
      </c>
      <c r="F70" s="68" t="s">
        <v>178</v>
      </c>
      <c r="G70" s="57"/>
    </row>
    <row r="71" spans="1:7" ht="18" customHeight="1">
      <c r="A71" s="21" t="s">
        <v>17</v>
      </c>
      <c r="B71" s="21" t="s">
        <v>78</v>
      </c>
      <c r="C71" s="35">
        <f>SUM(C67)</f>
        <v>0</v>
      </c>
      <c r="D71" s="35">
        <f>SUM(D67)</f>
        <v>0</v>
      </c>
      <c r="E71" s="82">
        <f>SUM(E67)</f>
        <v>3074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79</v>
      </c>
      <c r="C72" s="131">
        <f>'rozpočet DČ 2020'!$C$71</f>
        <v>960</v>
      </c>
      <c r="D72" s="131">
        <f>'rozpočet DČ 2020'!$D$71</f>
        <v>960</v>
      </c>
      <c r="E72" s="132">
        <f>'rozpočet DČ 2020'!$E$71</f>
        <v>970</v>
      </c>
      <c r="F72" s="133">
        <f>'rozpočet DČ 2020'!$F$71</f>
        <v>0</v>
      </c>
      <c r="G72" s="27"/>
    </row>
    <row r="73" spans="1:7" ht="18" customHeight="1">
      <c r="A73" s="19" t="s">
        <v>18</v>
      </c>
      <c r="B73" s="19" t="s">
        <v>80</v>
      </c>
      <c r="C73" s="137">
        <f>SUM(C48)</f>
        <v>0</v>
      </c>
      <c r="D73" s="137">
        <f>SUM(D48)</f>
        <v>0</v>
      </c>
      <c r="E73" s="138">
        <f>SUM(E48)</f>
        <v>3541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81</v>
      </c>
      <c r="C74" s="134">
        <f>'rozpočet DČ 2020'!$C$72</f>
        <v>942</v>
      </c>
      <c r="D74" s="134">
        <f>'rozpočet DČ 2020'!$D$72</f>
        <v>942</v>
      </c>
      <c r="E74" s="135">
        <f>'rozpočet DČ 2020'!$E$72</f>
        <v>951</v>
      </c>
      <c r="F74" s="136">
        <f>'rozpočet DČ 2020'!$F$72</f>
        <v>0</v>
      </c>
      <c r="G74" s="20"/>
    </row>
    <row r="75" spans="1:7" s="15" customFormat="1" ht="18" customHeight="1" thickBot="1">
      <c r="A75" s="16"/>
      <c r="B75" s="38" t="s">
        <v>82</v>
      </c>
      <c r="C75" s="39">
        <f>SUM(C73-C71)</f>
        <v>0</v>
      </c>
      <c r="D75" s="39">
        <f>SUM(D73-D71)</f>
        <v>0</v>
      </c>
      <c r="E75" s="84">
        <f>SUM(E73-E71)</f>
        <v>467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16" t="s">
        <v>67</v>
      </c>
      <c r="B78" s="216"/>
      <c r="C78" s="216"/>
      <c r="D78" s="216"/>
      <c r="E78" s="216"/>
      <c r="F78" s="216"/>
      <c r="G78" s="216"/>
    </row>
    <row r="79" spans="1:7" s="15" customFormat="1" ht="18" customHeight="1">
      <c r="A79" s="58" t="s">
        <v>91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17" t="s">
        <v>20</v>
      </c>
      <c r="B82" s="217"/>
    </row>
    <row r="83" spans="1:2" ht="18" customHeight="1">
      <c r="A83" s="217" t="s">
        <v>111</v>
      </c>
      <c r="B83" s="217"/>
    </row>
    <row r="84" spans="1:2" ht="18" customHeight="1">
      <c r="A84" s="217" t="s">
        <v>199</v>
      </c>
      <c r="B84" s="217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12:G16 C9:F11 C18:G18 C17:F17" name="Oblast4_1"/>
    <protectedRange sqref="C20:G22" name="Oblast3_1"/>
    <protectedRange sqref="C12:G16 C9:F11 C18:G18 C17:F17" name="Oblast2_1"/>
    <protectedRange sqref="C5:G7" name="Oblast1_1"/>
    <protectedRange sqref="C20:G22" name="Oblast6_1"/>
    <protectedRange sqref="C24:G47" name="Oblast7_1"/>
    <protectedRange sqref="C64:G66" name="Oblast8_2_1"/>
    <protectedRange sqref="G11" name="Oblast4_1_2"/>
    <protectedRange sqref="G11" name="Oblast2_1_2"/>
    <protectedRange sqref="G9:G10" name="Oblast4_1_1_2"/>
    <protectedRange sqref="G9:G10" name="Oblast2_1_1_2"/>
    <protectedRange sqref="G17" name="Oblast4_1_1"/>
    <protectedRange sqref="G17" name="Oblast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8267716535433072" right="0.2362204724409449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24.625" style="0" customWidth="1"/>
    <col min="2" max="2" width="11.625" style="0" customWidth="1"/>
    <col min="3" max="3" width="10.25390625" style="0" customWidth="1"/>
    <col min="4" max="4" width="14.125" style="0" customWidth="1"/>
    <col min="5" max="5" width="16.625" style="0" customWidth="1"/>
    <col min="6" max="6" width="14.25390625" style="0" customWidth="1"/>
    <col min="7" max="7" width="13.75390625" style="0" customWidth="1"/>
    <col min="8" max="8" width="8.125" style="0" customWidth="1"/>
    <col min="9" max="9" width="13.125" style="0" customWidth="1"/>
  </cols>
  <sheetData>
    <row r="1" spans="1:2" ht="18" customHeight="1">
      <c r="A1" s="150" t="s">
        <v>139</v>
      </c>
      <c r="B1" s="214" t="s">
        <v>140</v>
      </c>
    </row>
    <row r="2" ht="18" customHeight="1"/>
    <row r="3" spans="1:3" ht="18" customHeight="1">
      <c r="A3" s="151" t="s">
        <v>194</v>
      </c>
      <c r="B3" s="151"/>
      <c r="C3" s="151"/>
    </row>
    <row r="4" spans="1:9" ht="18" customHeight="1" thickBot="1">
      <c r="A4" s="151"/>
      <c r="B4" s="151"/>
      <c r="C4" s="151"/>
      <c r="I4" s="152" t="s">
        <v>141</v>
      </c>
    </row>
    <row r="5" spans="1:9" ht="18" customHeight="1">
      <c r="A5" s="153"/>
      <c r="B5" s="154"/>
      <c r="C5" s="155"/>
      <c r="D5" s="233" t="s">
        <v>142</v>
      </c>
      <c r="E5" s="233"/>
      <c r="F5" s="233"/>
      <c r="G5" s="234" t="s">
        <v>143</v>
      </c>
      <c r="H5" s="235"/>
      <c r="I5" s="156" t="s">
        <v>144</v>
      </c>
    </row>
    <row r="6" spans="1:9" ht="18" customHeight="1" thickBot="1">
      <c r="A6" s="157" t="s">
        <v>145</v>
      </c>
      <c r="B6" s="158" t="s">
        <v>146</v>
      </c>
      <c r="C6" s="159" t="s">
        <v>147</v>
      </c>
      <c r="D6" s="160" t="s">
        <v>148</v>
      </c>
      <c r="E6" s="161" t="s">
        <v>149</v>
      </c>
      <c r="F6" s="162" t="s">
        <v>150</v>
      </c>
      <c r="G6" s="160" t="s">
        <v>151</v>
      </c>
      <c r="H6" s="163" t="s">
        <v>152</v>
      </c>
      <c r="I6" s="164" t="s">
        <v>153</v>
      </c>
    </row>
    <row r="7" spans="1:9" ht="18" customHeight="1">
      <c r="A7" s="165" t="s">
        <v>154</v>
      </c>
      <c r="B7" s="212" t="s">
        <v>182</v>
      </c>
      <c r="C7" s="166">
        <v>0.75</v>
      </c>
      <c r="D7" s="167">
        <v>19260</v>
      </c>
      <c r="E7" s="168"/>
      <c r="F7" s="169">
        <v>1349</v>
      </c>
      <c r="G7" s="170"/>
      <c r="H7" s="171"/>
      <c r="I7" s="171">
        <f>C7*(D7+F7)*12</f>
        <v>185481</v>
      </c>
    </row>
    <row r="8" spans="1:9" ht="18" customHeight="1">
      <c r="A8" s="165"/>
      <c r="B8" s="212"/>
      <c r="C8" s="166"/>
      <c r="D8" s="167"/>
      <c r="E8" s="168"/>
      <c r="F8" s="169"/>
      <c r="G8" s="170"/>
      <c r="H8" s="171"/>
      <c r="I8" s="171"/>
    </row>
    <row r="9" spans="1:9" ht="18" customHeight="1">
      <c r="A9" s="165"/>
      <c r="B9" s="212"/>
      <c r="C9" s="166"/>
      <c r="D9" s="167"/>
      <c r="E9" s="168"/>
      <c r="F9" s="169"/>
      <c r="G9" s="170"/>
      <c r="H9" s="171"/>
      <c r="I9" s="171"/>
    </row>
    <row r="10" spans="1:9" ht="18" customHeight="1">
      <c r="A10" s="165"/>
      <c r="B10" s="212"/>
      <c r="C10" s="166"/>
      <c r="D10" s="167"/>
      <c r="E10" s="168"/>
      <c r="F10" s="169"/>
      <c r="G10" s="170"/>
      <c r="H10" s="171"/>
      <c r="I10" s="171"/>
    </row>
    <row r="11" spans="1:9" ht="18" customHeight="1">
      <c r="A11" s="165"/>
      <c r="B11" s="212"/>
      <c r="C11" s="166"/>
      <c r="D11" s="167"/>
      <c r="E11" s="168"/>
      <c r="F11" s="169"/>
      <c r="G11" s="170"/>
      <c r="H11" s="171"/>
      <c r="I11" s="171"/>
    </row>
    <row r="12" spans="1:9" ht="18" customHeight="1">
      <c r="A12" s="165"/>
      <c r="B12" s="212"/>
      <c r="C12" s="166"/>
      <c r="D12" s="167"/>
      <c r="E12" s="168"/>
      <c r="F12" s="169"/>
      <c r="G12" s="170"/>
      <c r="H12" s="171"/>
      <c r="I12" s="171"/>
    </row>
    <row r="13" spans="1:9" ht="18" customHeight="1" thickBot="1">
      <c r="A13" s="172"/>
      <c r="B13" s="173"/>
      <c r="C13" s="174"/>
      <c r="D13" s="175"/>
      <c r="E13" s="176"/>
      <c r="F13" s="177"/>
      <c r="G13" s="178"/>
      <c r="H13" s="179"/>
      <c r="I13" s="179"/>
    </row>
    <row r="14" spans="1:9" ht="18" customHeight="1" thickBot="1">
      <c r="A14" s="157" t="s">
        <v>155</v>
      </c>
      <c r="B14" s="180"/>
      <c r="C14" s="181"/>
      <c r="D14" s="182">
        <f aca="true" t="shared" si="0" ref="D14:I14">SUM(D7:D13)</f>
        <v>19260</v>
      </c>
      <c r="E14" s="183">
        <f t="shared" si="0"/>
        <v>0</v>
      </c>
      <c r="F14" s="184">
        <f t="shared" si="0"/>
        <v>1349</v>
      </c>
      <c r="G14" s="185">
        <f t="shared" si="0"/>
        <v>0</v>
      </c>
      <c r="H14" s="186">
        <f t="shared" si="0"/>
        <v>0</v>
      </c>
      <c r="I14" s="186">
        <f t="shared" si="0"/>
        <v>185481</v>
      </c>
    </row>
    <row r="15" ht="18" customHeight="1"/>
    <row r="16" ht="18" customHeight="1">
      <c r="A16" s="215" t="s">
        <v>195</v>
      </c>
    </row>
    <row r="17" spans="1:5" ht="18" customHeight="1" thickBot="1">
      <c r="A17" s="151"/>
      <c r="E17" s="152" t="s">
        <v>141</v>
      </c>
    </row>
    <row r="18" spans="1:5" ht="18" customHeight="1" thickBot="1">
      <c r="A18" s="187" t="s">
        <v>145</v>
      </c>
      <c r="B18" s="188" t="s">
        <v>156</v>
      </c>
      <c r="C18" s="189" t="s">
        <v>157</v>
      </c>
      <c r="D18" s="190" t="s">
        <v>158</v>
      </c>
      <c r="E18" s="191" t="s">
        <v>159</v>
      </c>
    </row>
    <row r="19" spans="1:5" ht="18" customHeight="1">
      <c r="A19" s="213" t="s">
        <v>162</v>
      </c>
      <c r="B19" s="192">
        <v>100</v>
      </c>
      <c r="C19" s="193">
        <v>60</v>
      </c>
      <c r="D19" s="194"/>
      <c r="E19" s="195">
        <v>6000</v>
      </c>
    </row>
    <row r="20" spans="1:5" ht="18" customHeight="1">
      <c r="A20" s="196"/>
      <c r="B20" s="197"/>
      <c r="C20" s="198"/>
      <c r="D20" s="199"/>
      <c r="E20" s="200"/>
    </row>
    <row r="21" spans="1:5" ht="18" customHeight="1">
      <c r="A21" s="196"/>
      <c r="B21" s="197"/>
      <c r="C21" s="198"/>
      <c r="D21" s="199"/>
      <c r="E21" s="200"/>
    </row>
    <row r="22" spans="1:5" ht="18" customHeight="1">
      <c r="A22" s="196"/>
      <c r="B22" s="197"/>
      <c r="C22" s="198"/>
      <c r="D22" s="199"/>
      <c r="E22" s="200"/>
    </row>
    <row r="23" spans="1:5" ht="18" customHeight="1">
      <c r="A23" s="196"/>
      <c r="B23" s="197"/>
      <c r="C23" s="198"/>
      <c r="D23" s="199"/>
      <c r="E23" s="200"/>
    </row>
    <row r="24" spans="1:5" ht="18" customHeight="1">
      <c r="A24" s="196"/>
      <c r="B24" s="197"/>
      <c r="C24" s="198"/>
      <c r="D24" s="199"/>
      <c r="E24" s="200"/>
    </row>
    <row r="25" spans="1:5" ht="18" customHeight="1" thickBot="1">
      <c r="A25" s="201"/>
      <c r="B25" s="202"/>
      <c r="C25" s="203"/>
      <c r="D25" s="204"/>
      <c r="E25" s="205"/>
    </row>
    <row r="26" spans="1:5" ht="18" customHeight="1" thickBot="1">
      <c r="A26" s="206" t="s">
        <v>160</v>
      </c>
      <c r="B26" s="207"/>
      <c r="C26" s="208"/>
      <c r="D26" s="209"/>
      <c r="E26" s="210">
        <f>SUM(E19:E25)</f>
        <v>6000</v>
      </c>
    </row>
    <row r="27" ht="18" customHeight="1">
      <c r="A27" s="151"/>
    </row>
    <row r="28" ht="18" customHeight="1">
      <c r="A28" t="s">
        <v>197</v>
      </c>
    </row>
    <row r="29" ht="18" customHeight="1"/>
    <row r="30" spans="1:3" ht="18" customHeight="1">
      <c r="A30" t="s">
        <v>163</v>
      </c>
      <c r="B30" t="s">
        <v>161</v>
      </c>
      <c r="C30" s="211">
        <v>43717</v>
      </c>
    </row>
    <row r="31" ht="18" customHeight="1"/>
    <row r="32" ht="18" customHeight="1"/>
  </sheetData>
  <sheetProtection/>
  <mergeCells count="2">
    <mergeCell ref="D5:F5"/>
    <mergeCell ref="G5:H5"/>
  </mergeCells>
  <printOptions/>
  <pageMargins left="0.7086614173228347" right="0.7086614173228347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2019-10-03T09:46:41Z</cp:lastPrinted>
  <dcterms:created xsi:type="dcterms:W3CDTF">1997-01-24T11:07:25Z</dcterms:created>
  <dcterms:modified xsi:type="dcterms:W3CDTF">2019-10-03T09:48:36Z</dcterms:modified>
  <cp:category/>
  <cp:version/>
  <cp:contentType/>
  <cp:contentStatus/>
</cp:coreProperties>
</file>