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kova\Desktop\"/>
    </mc:Choice>
  </mc:AlternateContent>
  <xr:revisionPtr revIDLastSave="0" documentId="8_{003DCB1A-914D-4A52-8A2A-687493EDC8C0}" xr6:coauthVersionLast="36" xr6:coauthVersionMax="36" xr10:uidLastSave="{00000000-0000-0000-0000-000000000000}"/>
  <bookViews>
    <workbookView xWindow="-15" yWindow="-15" windowWidth="15975" windowHeight="97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Toc421272999" localSheetId="0">List1!$B$1</definedName>
    <definedName name="_Toc421273002" localSheetId="0">List1!$B$3</definedName>
    <definedName name="_Toc422399155" localSheetId="0">List1!$B$4</definedName>
    <definedName name="_Toc422399156" localSheetId="0">List1!$B$10</definedName>
    <definedName name="_xlnm.Print_Area" localSheetId="0">List1!$B$1:$F$54</definedName>
  </definedNames>
  <calcPr calcId="191029"/>
</workbook>
</file>

<file path=xl/calcChain.xml><?xml version="1.0" encoding="utf-8"?>
<calcChain xmlns="http://schemas.openxmlformats.org/spreadsheetml/2006/main">
  <c r="F4" i="1" l="1"/>
  <c r="F10" i="1"/>
  <c r="E12" i="1" s="1"/>
  <c r="F22" i="1"/>
  <c r="E24" i="1" s="1"/>
  <c r="G33" i="1"/>
  <c r="F34" i="1"/>
  <c r="G36" i="1"/>
  <c r="F41" i="1"/>
  <c r="E43" i="1" s="1"/>
  <c r="G43" i="1"/>
  <c r="G44" i="1"/>
  <c r="G46" i="1"/>
  <c r="G47" i="1"/>
  <c r="G48" i="1"/>
  <c r="G49" i="1"/>
  <c r="G50" i="1"/>
  <c r="E51" i="1" l="1"/>
  <c r="E49" i="1"/>
  <c r="E47" i="1"/>
  <c r="E50" i="1"/>
  <c r="E48" i="1"/>
  <c r="E46" i="1"/>
  <c r="E27" i="1"/>
  <c r="E31" i="1"/>
  <c r="E45" i="1"/>
  <c r="E44" i="1"/>
  <c r="E29" i="1"/>
  <c r="E25" i="1"/>
  <c r="E19" i="1"/>
  <c r="E15" i="1"/>
  <c r="F33" i="1"/>
  <c r="E32" i="1"/>
  <c r="E30" i="1"/>
  <c r="E28" i="1"/>
  <c r="E26" i="1"/>
  <c r="E21" i="1"/>
  <c r="E17" i="1"/>
  <c r="E13" i="1"/>
  <c r="F3" i="1"/>
  <c r="E20" i="1"/>
  <c r="E18" i="1"/>
  <c r="E16" i="1"/>
  <c r="E14" i="1"/>
</calcChain>
</file>

<file path=xl/sharedStrings.xml><?xml version="1.0" encoding="utf-8"?>
<sst xmlns="http://schemas.openxmlformats.org/spreadsheetml/2006/main" count="134" uniqueCount="63">
  <si>
    <t>Podpoření žadatelé</t>
  </si>
  <si>
    <t>IČO</t>
  </si>
  <si>
    <t>procentuelní podíl</t>
  </si>
  <si>
    <t>Horácký hokejový klub, s.r.o.</t>
  </si>
  <si>
    <t xml:space="preserve">SKI KLUB Velké Meziříčí </t>
  </si>
  <si>
    <t xml:space="preserve">Tělocvičná jednota Sokol Velké Meziříčí </t>
  </si>
  <si>
    <t>oblast A - podpora mládeže</t>
  </si>
  <si>
    <t>podoblast A.1 (požadovaná výše dotace do 5 000 Kč)</t>
  </si>
  <si>
    <t>dotace (Kč)</t>
  </si>
  <si>
    <t>oblast B - podpora dospělých</t>
  </si>
  <si>
    <t>podoblast B.1 (požadovaná výše dotace do 5 000 Kč)</t>
  </si>
  <si>
    <t>podoblast B.2 (požadovaná výše dotace nad 5 000 Kč)</t>
  </si>
  <si>
    <t>sídlo</t>
  </si>
  <si>
    <t xml:space="preserve">Pod Hradbami 3, 594 01 Velké Meziříčí </t>
  </si>
  <si>
    <t xml:space="preserve">Lhotky 70, 594 01 Velké Meziříčí </t>
  </si>
  <si>
    <t xml:space="preserve">Krškova 10, 594 01 Velké Meziříčí </t>
  </si>
  <si>
    <t xml:space="preserve">Vrchovecká 1091/37, 59401 Velké Meziříčí </t>
  </si>
  <si>
    <t xml:space="preserve">Záviškova 114/29, 594 01 M </t>
  </si>
  <si>
    <t xml:space="preserve">Fajtův kopec 1741, 564 01 Velké Meziříčí </t>
  </si>
  <si>
    <t xml:space="preserve">Sbor dobrovolných hasičů Velké Meziříčí </t>
  </si>
  <si>
    <t xml:space="preserve">Nag Gymnáziem 17, 594 01 Velké Meziříčí </t>
  </si>
  <si>
    <t xml:space="preserve">Vrchovecká 1091/37, 594 01 Velké Meziříčí </t>
  </si>
  <si>
    <t>ČSS z.s. Sportovně střelecký klub Velké Meziříčí</t>
  </si>
  <si>
    <t>Ke Třem křížům 9, 594 01 Velké Meziříčí</t>
  </si>
  <si>
    <t xml:space="preserve">U Tržiště 841/4, 594 01 Velké Meziříčí </t>
  </si>
  <si>
    <t xml:space="preserve">Náměstí 79/3, 59401 Velké Meziříčí </t>
  </si>
  <si>
    <t xml:space="preserve">Náměstí 79,3, 594 01 Velké Meziříčí </t>
  </si>
  <si>
    <t>Agility Velké Meziříčí, z.s.</t>
  </si>
  <si>
    <t>Hornoměstská 113/65, 594 01 Velké Meziříčí</t>
  </si>
  <si>
    <t>SK Sokol Lhotky, z.s.</t>
  </si>
  <si>
    <t>Lhotky 80, 594 01 Velké Meziříčí</t>
  </si>
  <si>
    <t>FC Velké Meziříčí, z.s.</t>
  </si>
  <si>
    <t>FC Velké Meziříčí, s.r.o.</t>
  </si>
  <si>
    <t>e-mail zpracovatele žádosti</t>
  </si>
  <si>
    <t>martin@lhotkysport.cz</t>
  </si>
  <si>
    <t>info@agilityvm.cz</t>
  </si>
  <si>
    <t>rapusak@falcocomputer.cz</t>
  </si>
  <si>
    <t>sskkvm@seznam.cz</t>
  </si>
  <si>
    <t>ostry@agados.cz</t>
  </si>
  <si>
    <t>hscvm@seznam.cz</t>
  </si>
  <si>
    <t>klimken@seznam.cz</t>
  </si>
  <si>
    <t>s.tvaruzek@seznam.cz</t>
  </si>
  <si>
    <t>jirkavelmez@seznam.cz</t>
  </si>
  <si>
    <t>juda@hokejvm.cz</t>
  </si>
  <si>
    <t>xmusil.m@seznam.cz</t>
  </si>
  <si>
    <t>mi.sys@seznam.cz</t>
  </si>
  <si>
    <t>jagrik@hvp.cz</t>
  </si>
  <si>
    <t>palka@skivm.cz</t>
  </si>
  <si>
    <t>podoblast A.2 (dotace nad 5 000 Kč)</t>
  </si>
  <si>
    <t>podoblast A.3 (odměny trenérům mládeže)</t>
  </si>
  <si>
    <t>Tělovýchovná jednota Spartak Velké Meziříčí , z.s.</t>
  </si>
  <si>
    <t>Stolní tenis Velké Meziříčí z.s.</t>
  </si>
  <si>
    <t>SH ČMS - Sbor dobrovolných hasičů Lhotky sport</t>
  </si>
  <si>
    <t>Horácký hokejový klub Velké Meziříčí, spolek</t>
  </si>
  <si>
    <t>BK Velké Meziříčí, z.s.</t>
  </si>
  <si>
    <t>Handicap Sport Club Velké Meziříčí, z.s.</t>
  </si>
  <si>
    <t>CERBEROSVM, z.s.</t>
  </si>
  <si>
    <t>00557374</t>
  </si>
  <si>
    <t>Grantový program podpory sportu 2020  - podklady pro uzavření veřejnoprávních smluv</t>
  </si>
  <si>
    <t>Moravský rybářský svaz, z.s. pobočný spolek Velké Meziříčí</t>
  </si>
  <si>
    <t>Třebíčská 1000, 594 01 Velké Meziříčí</t>
  </si>
  <si>
    <t xml:space="preserve">č.p. 93, 594 41 Uhřínov </t>
  </si>
  <si>
    <t>Pozn. RM na svém jednání 30.10.2019 odsouhlasila umístění sídla spolku CERBEROSVM  na adrese Náměstí 79/3, 594 01 Velké Meziříčí (budova Obecníku)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</si>
</sst>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66FF"/>
      <name val="Arial"/>
      <family val="2"/>
      <charset val="238"/>
    </font>
    <font>
      <b/>
      <sz val="10"/>
      <color rgb="FF0066FF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10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2" borderId="12" xfId="0" applyFont="1" applyFill="1" applyBorder="1" applyAlignment="1">
      <alignment horizontal="right"/>
    </xf>
    <xf numFmtId="3" fontId="3" fillId="2" borderId="13" xfId="0" applyNumberFormat="1" applyFont="1" applyFill="1" applyBorder="1"/>
    <xf numFmtId="3" fontId="9" fillId="3" borderId="8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3" fontId="9" fillId="2" borderId="7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ont="1" applyFill="1"/>
    <xf numFmtId="0" fontId="7" fillId="0" borderId="9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10" fontId="8" fillId="0" borderId="0" xfId="0" applyNumberFormat="1" applyFont="1" applyFill="1"/>
    <xf numFmtId="3" fontId="11" fillId="0" borderId="0" xfId="0" applyNumberFormat="1" applyFont="1" applyFill="1" applyBorder="1" applyAlignment="1">
      <alignment horizontal="right"/>
    </xf>
    <xf numFmtId="0" fontId="7" fillId="0" borderId="9" xfId="0" applyFont="1" applyFill="1" applyBorder="1"/>
    <xf numFmtId="0" fontId="7" fillId="0" borderId="2" xfId="0" applyFont="1" applyFill="1" applyBorder="1"/>
    <xf numFmtId="0" fontId="13" fillId="0" borderId="9" xfId="0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10" xfId="0" applyNumberFormat="1" applyFont="1" applyFill="1" applyBorder="1" applyAlignment="1">
      <alignment horizontal="right"/>
    </xf>
    <xf numFmtId="3" fontId="3" fillId="2" borderId="7" xfId="0" applyNumberFormat="1" applyFont="1" applyFill="1" applyBorder="1"/>
    <xf numFmtId="3" fontId="3" fillId="3" borderId="8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" fontId="12" fillId="4" borderId="15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3" fontId="11" fillId="4" borderId="15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0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5" fillId="3" borderId="2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7" fillId="0" borderId="19" xfId="0" applyFont="1" applyFill="1" applyBorder="1"/>
    <xf numFmtId="0" fontId="7" fillId="0" borderId="20" xfId="0" applyFont="1" applyFill="1" applyBorder="1"/>
    <xf numFmtId="49" fontId="7" fillId="0" borderId="20" xfId="0" applyNumberFormat="1" applyFont="1" applyFill="1" applyBorder="1" applyAlignment="1">
      <alignment horizontal="right"/>
    </xf>
    <xf numFmtId="0" fontId="7" fillId="3" borderId="22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try@agados.cz" TargetMode="External"/><Relationship Id="rId3" Type="http://schemas.openxmlformats.org/officeDocument/2006/relationships/hyperlink" Target="mailto:palka@skivm.cz" TargetMode="External"/><Relationship Id="rId7" Type="http://schemas.openxmlformats.org/officeDocument/2006/relationships/hyperlink" Target="mailto:xmusil.m@seznam.cz" TargetMode="External"/><Relationship Id="rId2" Type="http://schemas.openxmlformats.org/officeDocument/2006/relationships/hyperlink" Target="mailto:rapusak@falcocomputer.cz" TargetMode="External"/><Relationship Id="rId1" Type="http://schemas.openxmlformats.org/officeDocument/2006/relationships/hyperlink" Target="mailto:xmusil.m@seznam.cz" TargetMode="External"/><Relationship Id="rId6" Type="http://schemas.openxmlformats.org/officeDocument/2006/relationships/hyperlink" Target="mailto:xmusil.m@seznam.cz" TargetMode="External"/><Relationship Id="rId5" Type="http://schemas.openxmlformats.org/officeDocument/2006/relationships/hyperlink" Target="mailto:mi.sys@seznam.cz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agrik@hvp.cz" TargetMode="External"/><Relationship Id="rId9" Type="http://schemas.openxmlformats.org/officeDocument/2006/relationships/hyperlink" Target="mailto:rapusak@falcocompute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B1" zoomScale="74" zoomScaleNormal="74" workbookViewId="0">
      <selection activeCell="M19" sqref="M19"/>
    </sheetView>
  </sheetViews>
  <sheetFormatPr defaultRowHeight="15" x14ac:dyDescent="0.25"/>
  <cols>
    <col min="1" max="1" width="0" hidden="1" customWidth="1"/>
    <col min="2" max="2" width="54.85546875" customWidth="1"/>
    <col min="3" max="3" width="46.42578125" customWidth="1"/>
    <col min="4" max="4" width="14.7109375" customWidth="1"/>
    <col min="5" max="5" width="19.140625" customWidth="1"/>
    <col min="6" max="6" width="21.28515625" customWidth="1"/>
    <col min="7" max="7" width="28.5703125" hidden="1" customWidth="1"/>
    <col min="13" max="13" width="20.140625" customWidth="1"/>
  </cols>
  <sheetData>
    <row r="1" spans="1:13" ht="18.75" x14ac:dyDescent="0.3">
      <c r="B1" s="6" t="s">
        <v>58</v>
      </c>
      <c r="C1" s="6"/>
    </row>
    <row r="2" spans="1:13" ht="15.75" thickBot="1" x14ac:dyDescent="0.3">
      <c r="B2" s="5"/>
      <c r="C2" s="5"/>
    </row>
    <row r="3" spans="1:13" ht="15.75" thickBot="1" x14ac:dyDescent="0.3">
      <c r="B3" s="72" t="s">
        <v>6</v>
      </c>
      <c r="C3" s="73"/>
      <c r="D3" s="74"/>
      <c r="E3" s="14" t="s">
        <v>8</v>
      </c>
      <c r="F3" s="15">
        <f>F4+F10+F22</f>
        <v>6200000</v>
      </c>
      <c r="G3" s="34" t="s">
        <v>33</v>
      </c>
    </row>
    <row r="4" spans="1:13" ht="15.75" thickBot="1" x14ac:dyDescent="0.3">
      <c r="B4" s="75" t="s">
        <v>7</v>
      </c>
      <c r="C4" s="76"/>
      <c r="D4" s="77"/>
      <c r="E4" s="61" t="s">
        <v>8</v>
      </c>
      <c r="F4" s="62">
        <f>F6+F7+F8+F9</f>
        <v>45000</v>
      </c>
      <c r="G4" s="35"/>
    </row>
    <row r="5" spans="1:13" x14ac:dyDescent="0.25">
      <c r="B5" s="57" t="s">
        <v>0</v>
      </c>
      <c r="C5" s="58" t="s">
        <v>12</v>
      </c>
      <c r="D5" s="59" t="s">
        <v>1</v>
      </c>
      <c r="E5" s="59" t="s">
        <v>2</v>
      </c>
      <c r="F5" s="60" t="s">
        <v>8</v>
      </c>
      <c r="G5" s="36"/>
    </row>
    <row r="6" spans="1:13" s="11" customFormat="1" x14ac:dyDescent="0.25">
      <c r="A6" s="11">
        <v>3</v>
      </c>
      <c r="B6" s="28" t="s">
        <v>22</v>
      </c>
      <c r="C6" s="8" t="s">
        <v>23</v>
      </c>
      <c r="D6" s="9">
        <v>67007821</v>
      </c>
      <c r="E6" s="10"/>
      <c r="F6" s="24">
        <v>5000</v>
      </c>
      <c r="G6" s="37" t="s">
        <v>37</v>
      </c>
    </row>
    <row r="7" spans="1:13" s="13" customFormat="1" ht="15.75" customHeight="1" x14ac:dyDescent="0.25">
      <c r="B7" s="28" t="s">
        <v>59</v>
      </c>
      <c r="C7" s="45" t="s">
        <v>60</v>
      </c>
      <c r="D7" s="23" t="s">
        <v>57</v>
      </c>
      <c r="E7" s="9"/>
      <c r="F7" s="24">
        <v>5000</v>
      </c>
      <c r="G7" s="38"/>
    </row>
    <row r="8" spans="1:13" s="11" customFormat="1" x14ac:dyDescent="0.25">
      <c r="A8" s="11">
        <v>4</v>
      </c>
      <c r="B8" s="22" t="s">
        <v>29</v>
      </c>
      <c r="C8" s="8" t="s">
        <v>30</v>
      </c>
      <c r="D8" s="9">
        <v>65765087</v>
      </c>
      <c r="E8" s="9"/>
      <c r="F8" s="24">
        <v>5000</v>
      </c>
      <c r="G8" s="37" t="s">
        <v>44</v>
      </c>
    </row>
    <row r="9" spans="1:13" s="11" customFormat="1" ht="15.75" thickBot="1" x14ac:dyDescent="0.3">
      <c r="A9" s="11">
        <v>3</v>
      </c>
      <c r="B9" s="52" t="s">
        <v>52</v>
      </c>
      <c r="C9" s="53" t="s">
        <v>14</v>
      </c>
      <c r="D9" s="54">
        <v>75136287</v>
      </c>
      <c r="E9" s="55"/>
      <c r="F9" s="56">
        <v>30000</v>
      </c>
      <c r="G9" s="37" t="s">
        <v>34</v>
      </c>
      <c r="M9" s="25"/>
    </row>
    <row r="10" spans="1:13" s="20" customFormat="1" ht="15.75" thickBot="1" x14ac:dyDescent="0.3">
      <c r="B10" s="75" t="s">
        <v>48</v>
      </c>
      <c r="C10" s="76"/>
      <c r="D10" s="77"/>
      <c r="E10" s="61" t="s">
        <v>8</v>
      </c>
      <c r="F10" s="62">
        <f>SUM(F12:F21)</f>
        <v>5155000</v>
      </c>
      <c r="G10" s="39"/>
    </row>
    <row r="11" spans="1:13" s="20" customFormat="1" x14ac:dyDescent="0.25">
      <c r="B11" s="57" t="s">
        <v>0</v>
      </c>
      <c r="C11" s="58"/>
      <c r="D11" s="59" t="s">
        <v>1</v>
      </c>
      <c r="E11" s="59" t="s">
        <v>2</v>
      </c>
      <c r="F11" s="60" t="s">
        <v>8</v>
      </c>
      <c r="G11" s="40"/>
    </row>
    <row r="12" spans="1:13" s="11" customFormat="1" x14ac:dyDescent="0.25">
      <c r="A12" s="11">
        <v>2</v>
      </c>
      <c r="B12" s="28" t="s">
        <v>54</v>
      </c>
      <c r="C12" s="8" t="s">
        <v>13</v>
      </c>
      <c r="D12" s="9">
        <v>26665611</v>
      </c>
      <c r="E12" s="10">
        <f>F12/F10</f>
        <v>9.6663433559650819E-2</v>
      </c>
      <c r="F12" s="24">
        <v>498300</v>
      </c>
      <c r="G12" s="37" t="s">
        <v>36</v>
      </c>
    </row>
    <row r="13" spans="1:13" s="11" customFormat="1" x14ac:dyDescent="0.25">
      <c r="A13" s="11">
        <v>4</v>
      </c>
      <c r="B13" s="28" t="s">
        <v>31</v>
      </c>
      <c r="C13" s="8" t="s">
        <v>24</v>
      </c>
      <c r="D13" s="9">
        <v>15544940</v>
      </c>
      <c r="E13" s="10">
        <f>F13/F10</f>
        <v>0.30872938894277402</v>
      </c>
      <c r="F13" s="24">
        <v>1591500</v>
      </c>
      <c r="G13" s="37" t="s">
        <v>38</v>
      </c>
      <c r="I13" s="26"/>
    </row>
    <row r="14" spans="1:13" s="11" customFormat="1" x14ac:dyDescent="0.25">
      <c r="A14" s="11">
        <v>5</v>
      </c>
      <c r="B14" s="28" t="s">
        <v>55</v>
      </c>
      <c r="C14" s="8" t="s">
        <v>25</v>
      </c>
      <c r="D14" s="9">
        <v>26990245</v>
      </c>
      <c r="E14" s="10">
        <f>F14/F10</f>
        <v>3.6469447138700291E-3</v>
      </c>
      <c r="F14" s="24">
        <v>18800</v>
      </c>
      <c r="G14" s="37" t="s">
        <v>39</v>
      </c>
    </row>
    <row r="15" spans="1:13" s="11" customFormat="1" x14ac:dyDescent="0.25">
      <c r="A15" s="11">
        <v>6</v>
      </c>
      <c r="B15" s="28" t="s">
        <v>53</v>
      </c>
      <c r="C15" s="8" t="s">
        <v>21</v>
      </c>
      <c r="D15" s="9">
        <v>43378943</v>
      </c>
      <c r="E15" s="10">
        <f>F15/F10</f>
        <v>0.25148399612027156</v>
      </c>
      <c r="F15" s="24">
        <v>1296400</v>
      </c>
      <c r="G15" s="37" t="s">
        <v>45</v>
      </c>
    </row>
    <row r="16" spans="1:13" s="11" customFormat="1" x14ac:dyDescent="0.25">
      <c r="A16" s="11">
        <v>7</v>
      </c>
      <c r="B16" s="28" t="s">
        <v>19</v>
      </c>
      <c r="C16" s="8" t="s">
        <v>20</v>
      </c>
      <c r="D16" s="9">
        <v>43379346</v>
      </c>
      <c r="E16" s="10">
        <f>F16/F10</f>
        <v>2.4131910766246364E-2</v>
      </c>
      <c r="F16" s="24">
        <v>124400</v>
      </c>
      <c r="G16" s="37" t="s">
        <v>46</v>
      </c>
    </row>
    <row r="17" spans="1:7" s="11" customFormat="1" x14ac:dyDescent="0.25">
      <c r="A17" s="11">
        <v>8</v>
      </c>
      <c r="B17" s="28" t="s">
        <v>4</v>
      </c>
      <c r="C17" s="8" t="s">
        <v>18</v>
      </c>
      <c r="D17" s="9">
        <v>15544141</v>
      </c>
      <c r="E17" s="10">
        <f>F17/F10</f>
        <v>9.3831231813773036E-2</v>
      </c>
      <c r="F17" s="24">
        <v>483700</v>
      </c>
      <c r="G17" s="37" t="s">
        <v>47</v>
      </c>
    </row>
    <row r="18" spans="1:7" s="11" customFormat="1" x14ac:dyDescent="0.25">
      <c r="A18" s="11">
        <v>10</v>
      </c>
      <c r="B18" s="28" t="s">
        <v>5</v>
      </c>
      <c r="C18" s="8" t="s">
        <v>15</v>
      </c>
      <c r="D18" s="9">
        <v>48894591</v>
      </c>
      <c r="E18" s="10">
        <f>F18/F10</f>
        <v>0.10942774005819593</v>
      </c>
      <c r="F18" s="24">
        <v>564100</v>
      </c>
      <c r="G18" s="37" t="s">
        <v>41</v>
      </c>
    </row>
    <row r="19" spans="1:7" s="11" customFormat="1" x14ac:dyDescent="0.25">
      <c r="A19" s="11">
        <v>11</v>
      </c>
      <c r="B19" s="28" t="s">
        <v>50</v>
      </c>
      <c r="C19" s="8" t="s">
        <v>26</v>
      </c>
      <c r="D19" s="9">
        <v>48895768</v>
      </c>
      <c r="E19" s="10">
        <f>F19/F10</f>
        <v>8.2347235693501455E-2</v>
      </c>
      <c r="F19" s="24">
        <v>424500</v>
      </c>
      <c r="G19" s="37" t="s">
        <v>42</v>
      </c>
    </row>
    <row r="20" spans="1:7" s="11" customFormat="1" x14ac:dyDescent="0.25">
      <c r="A20" s="11">
        <v>9</v>
      </c>
      <c r="B20" s="28" t="s">
        <v>51</v>
      </c>
      <c r="C20" s="8" t="s">
        <v>17</v>
      </c>
      <c r="D20" s="9">
        <v>27003353</v>
      </c>
      <c r="E20" s="10">
        <f>F20/F10</f>
        <v>1.4413191076624636E-2</v>
      </c>
      <c r="F20" s="24">
        <v>74300</v>
      </c>
      <c r="G20" s="37" t="s">
        <v>40</v>
      </c>
    </row>
    <row r="21" spans="1:7" s="11" customFormat="1" ht="15.75" thickBot="1" x14ac:dyDescent="0.3">
      <c r="A21" s="11">
        <v>1</v>
      </c>
      <c r="B21" s="63" t="s">
        <v>27</v>
      </c>
      <c r="C21" s="64" t="s">
        <v>28</v>
      </c>
      <c r="D21" s="54">
        <v>22752960</v>
      </c>
      <c r="E21" s="55">
        <f>F21/F10</f>
        <v>1.5324927255092144E-2</v>
      </c>
      <c r="F21" s="56">
        <v>79000</v>
      </c>
      <c r="G21" s="37" t="s">
        <v>35</v>
      </c>
    </row>
    <row r="22" spans="1:7" s="7" customFormat="1" ht="15.75" thickBot="1" x14ac:dyDescent="0.3">
      <c r="B22" s="75" t="s">
        <v>49</v>
      </c>
      <c r="C22" s="76"/>
      <c r="D22" s="77"/>
      <c r="E22" s="61" t="s">
        <v>8</v>
      </c>
      <c r="F22" s="62">
        <f>SUM(F24:F32)</f>
        <v>1000000</v>
      </c>
      <c r="G22" s="19"/>
    </row>
    <row r="23" spans="1:7" x14ac:dyDescent="0.25">
      <c r="B23" s="57" t="s">
        <v>0</v>
      </c>
      <c r="C23" s="58"/>
      <c r="D23" s="59" t="s">
        <v>1</v>
      </c>
      <c r="E23" s="59" t="s">
        <v>2</v>
      </c>
      <c r="F23" s="60" t="s">
        <v>8</v>
      </c>
    </row>
    <row r="24" spans="1:7" s="11" customFormat="1" x14ac:dyDescent="0.25">
      <c r="A24" s="11">
        <v>1</v>
      </c>
      <c r="B24" s="28" t="s">
        <v>27</v>
      </c>
      <c r="C24" s="8" t="s">
        <v>28</v>
      </c>
      <c r="D24" s="9">
        <v>22752960</v>
      </c>
      <c r="E24" s="10">
        <f>F24/F22</f>
        <v>1.4814000000000001E-2</v>
      </c>
      <c r="F24" s="24">
        <v>14814</v>
      </c>
      <c r="G24" s="37" t="s">
        <v>35</v>
      </c>
    </row>
    <row r="25" spans="1:7" s="11" customFormat="1" x14ac:dyDescent="0.25">
      <c r="A25" s="11">
        <v>4</v>
      </c>
      <c r="B25" s="22" t="s">
        <v>29</v>
      </c>
      <c r="C25" s="8" t="s">
        <v>30</v>
      </c>
      <c r="D25" s="9">
        <v>65765087</v>
      </c>
      <c r="E25" s="10">
        <f>F25/F22</f>
        <v>3.5040000000000002E-3</v>
      </c>
      <c r="F25" s="24">
        <v>3504</v>
      </c>
      <c r="G25" s="37" t="s">
        <v>44</v>
      </c>
    </row>
    <row r="26" spans="1:7" s="11" customFormat="1" x14ac:dyDescent="0.25">
      <c r="B26" s="28" t="s">
        <v>31</v>
      </c>
      <c r="C26" s="8" t="s">
        <v>24</v>
      </c>
      <c r="D26" s="9">
        <v>15544940</v>
      </c>
      <c r="E26" s="10">
        <f>F26/F22</f>
        <v>0.172988</v>
      </c>
      <c r="F26" s="24">
        <v>172988</v>
      </c>
      <c r="G26" s="27"/>
    </row>
    <row r="27" spans="1:7" s="11" customFormat="1" x14ac:dyDescent="0.25">
      <c r="B27" s="28" t="s">
        <v>53</v>
      </c>
      <c r="C27" s="8" t="s">
        <v>21</v>
      </c>
      <c r="D27" s="9">
        <v>43378943</v>
      </c>
      <c r="E27" s="10">
        <f>F27/F22</f>
        <v>0.21742900000000001</v>
      </c>
      <c r="F27" s="24">
        <v>217429</v>
      </c>
      <c r="G27" s="27"/>
    </row>
    <row r="28" spans="1:7" s="11" customFormat="1" x14ac:dyDescent="0.25">
      <c r="B28" s="28" t="s">
        <v>19</v>
      </c>
      <c r="C28" s="8" t="s">
        <v>20</v>
      </c>
      <c r="D28" s="9">
        <v>43379346</v>
      </c>
      <c r="E28" s="10">
        <f>F28/F22</f>
        <v>5.9733000000000001E-2</v>
      </c>
      <c r="F28" s="24">
        <v>59733</v>
      </c>
      <c r="G28" s="27"/>
    </row>
    <row r="29" spans="1:7" s="11" customFormat="1" x14ac:dyDescent="0.25">
      <c r="B29" s="28" t="s">
        <v>4</v>
      </c>
      <c r="C29" s="8" t="s">
        <v>18</v>
      </c>
      <c r="D29" s="9">
        <v>15544141</v>
      </c>
      <c r="E29" s="10">
        <f>F29/F22</f>
        <v>6.4033999999999994E-2</v>
      </c>
      <c r="F29" s="24">
        <v>64034</v>
      </c>
      <c r="G29" s="27"/>
    </row>
    <row r="30" spans="1:7" s="11" customFormat="1" x14ac:dyDescent="0.25">
      <c r="B30" s="28" t="s">
        <v>5</v>
      </c>
      <c r="C30" s="8" t="s">
        <v>15</v>
      </c>
      <c r="D30" s="9">
        <v>48894591</v>
      </c>
      <c r="E30" s="10">
        <f>F30/F22</f>
        <v>0.30629699999999999</v>
      </c>
      <c r="F30" s="24">
        <v>306297</v>
      </c>
      <c r="G30" s="27"/>
    </row>
    <row r="31" spans="1:7" s="11" customFormat="1" x14ac:dyDescent="0.25">
      <c r="B31" s="28" t="s">
        <v>50</v>
      </c>
      <c r="C31" s="8" t="s">
        <v>26</v>
      </c>
      <c r="D31" s="9">
        <v>48895768</v>
      </c>
      <c r="E31" s="10">
        <f>F31/F22</f>
        <v>0.12679399999999999</v>
      </c>
      <c r="F31" s="24">
        <v>126794</v>
      </c>
      <c r="G31" s="27"/>
    </row>
    <row r="32" spans="1:7" s="11" customFormat="1" ht="15.75" thickBot="1" x14ac:dyDescent="0.3">
      <c r="B32" s="28" t="s">
        <v>51</v>
      </c>
      <c r="C32" s="8" t="s">
        <v>17</v>
      </c>
      <c r="D32" s="9">
        <v>27003353</v>
      </c>
      <c r="E32" s="10">
        <f>F32/F22</f>
        <v>3.4407E-2</v>
      </c>
      <c r="F32" s="24">
        <v>34407</v>
      </c>
      <c r="G32" s="27"/>
    </row>
    <row r="33" spans="1:8" ht="15.75" thickBot="1" x14ac:dyDescent="0.3">
      <c r="B33" s="78" t="s">
        <v>9</v>
      </c>
      <c r="C33" s="79"/>
      <c r="D33" s="79"/>
      <c r="E33" s="17" t="s">
        <v>8</v>
      </c>
      <c r="F33" s="18">
        <f>F34+F41</f>
        <v>700000</v>
      </c>
      <c r="G33" s="18" t="str">
        <f>G3</f>
        <v>e-mail zpracovatele žádosti</v>
      </c>
    </row>
    <row r="34" spans="1:8" ht="15.75" thickBot="1" x14ac:dyDescent="0.3">
      <c r="B34" s="80" t="s">
        <v>10</v>
      </c>
      <c r="C34" s="81"/>
      <c r="D34" s="82"/>
      <c r="E34" s="70" t="s">
        <v>8</v>
      </c>
      <c r="F34" s="71">
        <f>SUM(F36:F40)</f>
        <v>25000</v>
      </c>
      <c r="G34" s="16"/>
    </row>
    <row r="35" spans="1:8" x14ac:dyDescent="0.25">
      <c r="B35" s="66" t="s">
        <v>0</v>
      </c>
      <c r="C35" s="67" t="s">
        <v>12</v>
      </c>
      <c r="D35" s="68" t="s">
        <v>1</v>
      </c>
      <c r="E35" s="68" t="s">
        <v>2</v>
      </c>
      <c r="F35" s="69" t="s">
        <v>8</v>
      </c>
      <c r="G35" s="41"/>
    </row>
    <row r="36" spans="1:8" s="11" customFormat="1" ht="16.5" customHeight="1" x14ac:dyDescent="0.25">
      <c r="A36" s="11">
        <v>1</v>
      </c>
      <c r="B36" s="28" t="s">
        <v>27</v>
      </c>
      <c r="C36" s="8" t="s">
        <v>28</v>
      </c>
      <c r="D36" s="9">
        <v>22752960</v>
      </c>
      <c r="E36" s="10"/>
      <c r="F36" s="24">
        <v>5000</v>
      </c>
      <c r="G36" s="37" t="str">
        <f>G21</f>
        <v>info@agilityvm.cz</v>
      </c>
    </row>
    <row r="37" spans="1:8" s="12" customFormat="1" x14ac:dyDescent="0.25">
      <c r="A37" s="11">
        <v>3</v>
      </c>
      <c r="B37" s="28" t="s">
        <v>29</v>
      </c>
      <c r="C37" s="29" t="s">
        <v>30</v>
      </c>
      <c r="D37" s="9">
        <v>65765087</v>
      </c>
      <c r="E37" s="9"/>
      <c r="F37" s="24">
        <v>5000</v>
      </c>
      <c r="G37" s="42" t="s">
        <v>44</v>
      </c>
    </row>
    <row r="38" spans="1:8" s="13" customFormat="1" ht="15" customHeight="1" x14ac:dyDescent="0.25">
      <c r="B38" s="30" t="s">
        <v>56</v>
      </c>
      <c r="C38" s="46" t="s">
        <v>61</v>
      </c>
      <c r="D38" s="31">
        <v>8638268</v>
      </c>
      <c r="E38" s="31"/>
      <c r="F38" s="33">
        <v>5000</v>
      </c>
      <c r="G38" s="43"/>
    </row>
    <row r="39" spans="1:8" s="11" customFormat="1" x14ac:dyDescent="0.25">
      <c r="A39" s="11">
        <v>2</v>
      </c>
      <c r="B39" s="28" t="s">
        <v>54</v>
      </c>
      <c r="C39" s="8" t="s">
        <v>13</v>
      </c>
      <c r="D39" s="9">
        <v>26665611</v>
      </c>
      <c r="E39" s="10"/>
      <c r="F39" s="24">
        <v>5000</v>
      </c>
      <c r="G39" s="37" t="s">
        <v>36</v>
      </c>
    </row>
    <row r="40" spans="1:8" s="13" customFormat="1" ht="15.75" thickBot="1" x14ac:dyDescent="0.3">
      <c r="B40" s="63" t="s">
        <v>59</v>
      </c>
      <c r="C40" s="45" t="s">
        <v>60</v>
      </c>
      <c r="D40" s="65" t="s">
        <v>57</v>
      </c>
      <c r="E40" s="55"/>
      <c r="F40" s="56">
        <v>5000</v>
      </c>
      <c r="G40" s="38"/>
    </row>
    <row r="41" spans="1:8" s="20" customFormat="1" ht="14.25" customHeight="1" thickBot="1" x14ac:dyDescent="0.3">
      <c r="B41" s="80" t="s">
        <v>11</v>
      </c>
      <c r="C41" s="81"/>
      <c r="D41" s="82"/>
      <c r="E41" s="70" t="s">
        <v>8</v>
      </c>
      <c r="F41" s="71">
        <f>SUM(F43:F51)</f>
        <v>675000</v>
      </c>
      <c r="G41" s="44"/>
    </row>
    <row r="42" spans="1:8" s="21" customFormat="1" ht="16.5" customHeight="1" x14ac:dyDescent="0.25">
      <c r="B42" s="66" t="s">
        <v>0</v>
      </c>
      <c r="C42" s="67"/>
      <c r="D42" s="68" t="s">
        <v>1</v>
      </c>
      <c r="E42" s="68" t="s">
        <v>2</v>
      </c>
      <c r="F42" s="69" t="s">
        <v>8</v>
      </c>
      <c r="G42" s="44"/>
    </row>
    <row r="43" spans="1:8" s="11" customFormat="1" ht="16.5" customHeight="1" x14ac:dyDescent="0.25">
      <c r="A43" s="11">
        <v>2</v>
      </c>
      <c r="B43" s="28" t="s">
        <v>32</v>
      </c>
      <c r="C43" s="8" t="s">
        <v>24</v>
      </c>
      <c r="D43" s="9">
        <v>26959071</v>
      </c>
      <c r="E43" s="10">
        <f>F43/F41</f>
        <v>0.33955555555555555</v>
      </c>
      <c r="F43" s="24">
        <v>229200</v>
      </c>
      <c r="G43" s="37" t="str">
        <f>G13</f>
        <v>ostry@agados.cz</v>
      </c>
      <c r="H43" s="13"/>
    </row>
    <row r="44" spans="1:8" s="11" customFormat="1" ht="16.5" customHeight="1" x14ac:dyDescent="0.25">
      <c r="A44" s="11">
        <v>3</v>
      </c>
      <c r="B44" s="28" t="s">
        <v>55</v>
      </c>
      <c r="C44" s="8" t="s">
        <v>25</v>
      </c>
      <c r="D44" s="9">
        <v>26990245</v>
      </c>
      <c r="E44" s="10">
        <f>F44/F41</f>
        <v>7.2592592592592596E-3</v>
      </c>
      <c r="F44" s="24">
        <v>4900</v>
      </c>
      <c r="G44" s="37" t="str">
        <f>G14</f>
        <v>hscvm@seznam.cz</v>
      </c>
    </row>
    <row r="45" spans="1:8" s="11" customFormat="1" ht="16.5" customHeight="1" x14ac:dyDescent="0.25">
      <c r="A45" s="11">
        <v>4</v>
      </c>
      <c r="B45" s="28" t="s">
        <v>3</v>
      </c>
      <c r="C45" s="8" t="s">
        <v>16</v>
      </c>
      <c r="D45" s="9">
        <v>26902575</v>
      </c>
      <c r="E45" s="10">
        <f>F45/F41</f>
        <v>0.30711111111111111</v>
      </c>
      <c r="F45" s="24">
        <v>207300</v>
      </c>
      <c r="G45" s="37" t="s">
        <v>43</v>
      </c>
    </row>
    <row r="46" spans="1:8" s="12" customFormat="1" ht="16.5" customHeight="1" x14ac:dyDescent="0.25">
      <c r="A46" s="11">
        <v>5</v>
      </c>
      <c r="B46" s="28" t="s">
        <v>19</v>
      </c>
      <c r="C46" s="8" t="s">
        <v>20</v>
      </c>
      <c r="D46" s="9">
        <v>43379346</v>
      </c>
      <c r="E46" s="10">
        <f>F46/F41</f>
        <v>2.7407407407407408E-2</v>
      </c>
      <c r="F46" s="24">
        <v>18500</v>
      </c>
      <c r="G46" s="37" t="str">
        <f t="shared" ref="G46:G50" si="0">G16</f>
        <v>jagrik@hvp.cz</v>
      </c>
    </row>
    <row r="47" spans="1:8" s="11" customFormat="1" ht="16.5" customHeight="1" x14ac:dyDescent="0.25">
      <c r="A47" s="11">
        <v>6</v>
      </c>
      <c r="B47" s="28" t="s">
        <v>4</v>
      </c>
      <c r="C47" s="8" t="s">
        <v>18</v>
      </c>
      <c r="D47" s="9">
        <v>15544141</v>
      </c>
      <c r="E47" s="10">
        <f>F47/F41</f>
        <v>5.3185185185185183E-2</v>
      </c>
      <c r="F47" s="24">
        <v>35900</v>
      </c>
      <c r="G47" s="37" t="str">
        <f t="shared" si="0"/>
        <v>palka@skivm.cz</v>
      </c>
    </row>
    <row r="48" spans="1:8" s="12" customFormat="1" ht="16.5" customHeight="1" x14ac:dyDescent="0.25">
      <c r="A48" s="11">
        <v>8</v>
      </c>
      <c r="B48" s="28" t="s">
        <v>5</v>
      </c>
      <c r="C48" s="8" t="s">
        <v>15</v>
      </c>
      <c r="D48" s="9">
        <v>48894591</v>
      </c>
      <c r="E48" s="10">
        <f>F48/F41</f>
        <v>0.17674074074074075</v>
      </c>
      <c r="F48" s="24">
        <v>119300</v>
      </c>
      <c r="G48" s="37" t="str">
        <f t="shared" si="0"/>
        <v>s.tvaruzek@seznam.cz</v>
      </c>
    </row>
    <row r="49" spans="1:7" s="13" customFormat="1" ht="16.5" customHeight="1" x14ac:dyDescent="0.25">
      <c r="A49" s="11">
        <v>9</v>
      </c>
      <c r="B49" s="28" t="s">
        <v>50</v>
      </c>
      <c r="C49" s="8" t="s">
        <v>26</v>
      </c>
      <c r="D49" s="9">
        <v>48895768</v>
      </c>
      <c r="E49" s="10">
        <f>F49/F41</f>
        <v>7.5407407407407409E-2</v>
      </c>
      <c r="F49" s="24">
        <v>50900</v>
      </c>
      <c r="G49" s="37" t="str">
        <f t="shared" si="0"/>
        <v>jirkavelmez@seznam.cz</v>
      </c>
    </row>
    <row r="50" spans="1:7" s="11" customFormat="1" ht="16.5" customHeight="1" x14ac:dyDescent="0.25">
      <c r="A50" s="11">
        <v>7</v>
      </c>
      <c r="B50" s="28" t="s">
        <v>51</v>
      </c>
      <c r="C50" s="8" t="s">
        <v>17</v>
      </c>
      <c r="D50" s="9">
        <v>27003353</v>
      </c>
      <c r="E50" s="10">
        <f>F50/F41</f>
        <v>6.0740740740740738E-3</v>
      </c>
      <c r="F50" s="24">
        <v>4100</v>
      </c>
      <c r="G50" s="37" t="str">
        <f t="shared" si="0"/>
        <v>klimken@seznam.cz</v>
      </c>
    </row>
    <row r="51" spans="1:7" s="11" customFormat="1" ht="15.75" thickBot="1" x14ac:dyDescent="0.3">
      <c r="A51" s="11">
        <v>3</v>
      </c>
      <c r="B51" s="47" t="s">
        <v>52</v>
      </c>
      <c r="C51" s="48" t="s">
        <v>14</v>
      </c>
      <c r="D51" s="49">
        <v>75136287</v>
      </c>
      <c r="E51" s="50">
        <f>F51/F41</f>
        <v>7.2592592592592596E-3</v>
      </c>
      <c r="F51" s="51">
        <v>4900</v>
      </c>
      <c r="G51" s="37" t="s">
        <v>34</v>
      </c>
    </row>
    <row r="52" spans="1:7" x14ac:dyDescent="0.25">
      <c r="E52" s="1"/>
    </row>
    <row r="53" spans="1:7" x14ac:dyDescent="0.25">
      <c r="B53" s="32" t="s">
        <v>62</v>
      </c>
      <c r="E53" s="1"/>
    </row>
    <row r="55" spans="1:7" x14ac:dyDescent="0.25">
      <c r="F55" s="3"/>
    </row>
    <row r="56" spans="1:7" x14ac:dyDescent="0.25">
      <c r="E56" s="1"/>
      <c r="F56" s="3"/>
    </row>
    <row r="58" spans="1:7" x14ac:dyDescent="0.25">
      <c r="B58" s="2"/>
      <c r="C58" s="2"/>
      <c r="D58" s="2"/>
      <c r="E58" s="2"/>
      <c r="F58" s="2"/>
    </row>
    <row r="60" spans="1:7" x14ac:dyDescent="0.25">
      <c r="B60" s="4"/>
      <c r="C60" s="4"/>
    </row>
  </sheetData>
  <sortState ref="A36:J45">
    <sortCondition ref="B36:B43"/>
  </sortState>
  <mergeCells count="7">
    <mergeCell ref="B3:D3"/>
    <mergeCell ref="B10:D10"/>
    <mergeCell ref="B33:D33"/>
    <mergeCell ref="B34:D34"/>
    <mergeCell ref="B41:D41"/>
    <mergeCell ref="B4:D4"/>
    <mergeCell ref="B22:D22"/>
  </mergeCells>
  <hyperlinks>
    <hyperlink ref="G25" r:id="rId1" xr:uid="{00000000-0004-0000-0000-000000000000}"/>
    <hyperlink ref="G39" r:id="rId2" xr:uid="{00000000-0004-0000-0000-000001000000}"/>
    <hyperlink ref="G17" r:id="rId3" xr:uid="{00000000-0004-0000-0000-000002000000}"/>
    <hyperlink ref="G16" r:id="rId4" xr:uid="{00000000-0004-0000-0000-000003000000}"/>
    <hyperlink ref="G15" r:id="rId5" xr:uid="{00000000-0004-0000-0000-000004000000}"/>
    <hyperlink ref="G37" r:id="rId6" xr:uid="{00000000-0004-0000-0000-000005000000}"/>
    <hyperlink ref="G8" r:id="rId7" xr:uid="{00000000-0004-0000-0000-000006000000}"/>
    <hyperlink ref="G13" r:id="rId8" xr:uid="{00000000-0004-0000-0000-000007000000}"/>
    <hyperlink ref="G12" r:id="rId9" xr:uid="{00000000-0004-0000-0000-000008000000}"/>
  </hyperlinks>
  <pageMargins left="0.25" right="0.25" top="0.75" bottom="0.75" header="0.3" footer="0.3"/>
  <pageSetup paperSize="9" scale="91" fitToHeight="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List1!_Toc421272999</vt:lpstr>
      <vt:lpstr>List1!_Toc421273002</vt:lpstr>
      <vt:lpstr>List1!_Toc422399155</vt:lpstr>
      <vt:lpstr>List1!_Toc422399156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Hudková Michaela</cp:lastModifiedBy>
  <cp:lastPrinted>2019-11-29T09:22:19Z</cp:lastPrinted>
  <dcterms:created xsi:type="dcterms:W3CDTF">2015-11-25T08:20:31Z</dcterms:created>
  <dcterms:modified xsi:type="dcterms:W3CDTF">2019-12-20T09:22:28Z</dcterms:modified>
</cp:coreProperties>
</file>