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9420" windowHeight="4320" activeTab="0"/>
  </bookViews>
  <sheets>
    <sheet name="přebytek 2017" sheetId="1" r:id="rId1"/>
  </sheets>
  <definedNames/>
  <calcPr fullCalcOnLoad="1"/>
</workbook>
</file>

<file path=xl/sharedStrings.xml><?xml version="1.0" encoding="utf-8"?>
<sst xmlns="http://schemas.openxmlformats.org/spreadsheetml/2006/main" count="195" uniqueCount="150">
  <si>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</si>
  <si>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</si>
  <si>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</si>
  <si>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</si>
  <si>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</si>
  <si>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</si>
  <si>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</si>
  <si>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</si>
  <si>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Mezisoučet</t>
  </si>
  <si>
    <t>I.</t>
  </si>
  <si>
    <t>II.</t>
  </si>
  <si>
    <t>Příloha k ZÚ č. 2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</si>
  <si>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</si>
  <si>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</si>
  <si>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</si>
  <si>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</si>
  <si>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</si>
  <si>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</si>
  <si>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</si>
  <si>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</si>
  <si>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</si>
  <si>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</si>
  <si>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</si>
  <si>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</si>
  <si>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</si>
  <si>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</si>
  <si>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</si>
  <si>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3)     Stavy finančních fondů obce celkem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</si>
  <si>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</si>
  <si>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</si>
  <si>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</si>
  <si>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</si>
  <si>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</si>
  <si>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</si>
  <si>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</si>
  <si>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</si>
  <si>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</si>
  <si>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>Odbor SMB - oddělení majetkoprávní:</t>
  </si>
  <si>
    <t xml:space="preserve"> ostatní výdaje v rámci FV - ze ZBÚ na účet TSVM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</si>
  <si>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</si>
  <si>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</si>
  <si>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</si>
  <si>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</si>
  <si>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</si>
  <si>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</si>
  <si>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</si>
  <si>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</si>
  <si>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zapojení části oček.přebytku</t>
  </si>
  <si>
    <t>§</t>
  </si>
  <si>
    <t>3639</t>
  </si>
  <si>
    <t>Odbor výstavby:</t>
  </si>
  <si>
    <t>Přebytek FP  k rozdělení do rozpočtu pro rok 2017</t>
  </si>
  <si>
    <t>6409</t>
  </si>
  <si>
    <t>výkupy pozemků na obchvat</t>
  </si>
  <si>
    <t>1)    Stav finančních prostředků k 31.12.2017</t>
  </si>
  <si>
    <t>Zůstatky běžných účtů k 31.12.2017</t>
  </si>
  <si>
    <t>Finanční vypořádání a rozdělení zdrojů po FV za rok 2017</t>
  </si>
  <si>
    <t xml:space="preserve"> - rozpočet 2018 - zapojení FP tř. 8 financování </t>
  </si>
  <si>
    <t>Úvěr Jupiter club (ČSOB)</t>
  </si>
  <si>
    <t>Úvěr Dyje II. (Komerční banka)</t>
  </si>
  <si>
    <t>Generali Investments-Fond korporátních dluhopisů(zhodnocení FP)</t>
  </si>
  <si>
    <t>Převod neprofinancovaných závazků z r. 2017</t>
  </si>
  <si>
    <t>výkup pozemků a garáží na obchvat</t>
  </si>
  <si>
    <t>výkup pozemků - ostatní</t>
  </si>
  <si>
    <t>výkup pozemku - knihovna</t>
  </si>
  <si>
    <t xml:space="preserve">  neúčelová rezerva - doplnění (v ZR 2018 = 3.046 tis.Kč)</t>
  </si>
  <si>
    <t>Celkem převod závazků z r. 2017</t>
  </si>
  <si>
    <t>Volné zdroje k rozdělení celkem  v r. 2018</t>
  </si>
  <si>
    <t>Požadavky z volných zdrojů na rok 2018</t>
  </si>
  <si>
    <t>Odbor správy majetku a bytů:</t>
  </si>
  <si>
    <t>Celkem plánované akce 2018</t>
  </si>
  <si>
    <t>6171</t>
  </si>
  <si>
    <t>Projekt dle výzvy IROP č. 28 - administrace výběr. řízení</t>
  </si>
  <si>
    <t>Fond Vysočiny - smlouva o poskytnutí dotace (metropolit.síť)</t>
  </si>
  <si>
    <t>Projekt dle výzvy IROP č.28-Bezpečné a moderní služby města VM</t>
  </si>
  <si>
    <t>1014</t>
  </si>
  <si>
    <t>deratizace objektů města</t>
  </si>
  <si>
    <t>1036</t>
  </si>
  <si>
    <t>dílčí plnění LHO Jihlava</t>
  </si>
  <si>
    <t>2212</t>
  </si>
  <si>
    <t>2333</t>
  </si>
  <si>
    <t>opravy a údržba protipovodňové ochrany města</t>
  </si>
  <si>
    <t>3412</t>
  </si>
  <si>
    <t>3725</t>
  </si>
  <si>
    <t>opravy autobusových zastávek (výměna zasklení)</t>
  </si>
  <si>
    <t>údržba dětských hřišť (výměna herních prvků)</t>
  </si>
  <si>
    <t>zavedení systému sběru dalších komodit(předfin.projektu)</t>
  </si>
  <si>
    <t>úhrada zvýšených nákladů na provoz systému (práce TSVM)</t>
  </si>
  <si>
    <t>3745</t>
  </si>
  <si>
    <t>údržba zeleně po dobu udržitelnosti projektu (VM-regenerace zel.)</t>
  </si>
  <si>
    <t>PD na infrastukturu v areálu TSVM Třebíčská - silnice</t>
  </si>
  <si>
    <t>PD na infrastukturu v areálu TSVM Třebíčská - opěrná zeď</t>
  </si>
  <si>
    <t>3633</t>
  </si>
  <si>
    <t>PD na infrastukturu v areálu TSVM Třebíčská - inženýrské sítě</t>
  </si>
  <si>
    <t>3631</t>
  </si>
  <si>
    <t>PD na infrastrukturu v areálu TSVM Třebíčská - veřejné osvětlení</t>
  </si>
  <si>
    <t>vybudování zázemí nové tribuny a výměna trávy III.generare - podíl</t>
  </si>
  <si>
    <t>12800tis.převod+4000tis.zvýš.</t>
  </si>
  <si>
    <t>3392</t>
  </si>
  <si>
    <t>Komunikace a sítě v areálu TSVM Třebíčská</t>
  </si>
  <si>
    <t xml:space="preserve">           veř.prostor PD 54.450,- Kč       realizace 1.200.000,- Kč</t>
  </si>
  <si>
    <t xml:space="preserve">           inž.sítě      PD 23.595,- Kč       realizace 1.380.000,- Kč</t>
  </si>
  <si>
    <t xml:space="preserve">           veř.osvětl.  PD 12.705,- Kč       realizace    620.000,- Kč</t>
  </si>
  <si>
    <t>2321</t>
  </si>
  <si>
    <t xml:space="preserve">           kanalizace                              realizace    700.000,- Kč</t>
  </si>
  <si>
    <t>3612</t>
  </si>
  <si>
    <t>projekt pro ÚR - pokračování sídliště Hliniště III.</t>
  </si>
  <si>
    <t>3632</t>
  </si>
  <si>
    <t>PD přestavba a modernizace obřadní síně</t>
  </si>
  <si>
    <t>5512</t>
  </si>
  <si>
    <t>5311</t>
  </si>
  <si>
    <t>DPS rekonstrukce budovy pro služebnu MP</t>
  </si>
  <si>
    <t>oprava komunikací - PD Záviškova</t>
  </si>
  <si>
    <t xml:space="preserve"> vratky dotací do státního rozpočtu  - dotace SPOD</t>
  </si>
  <si>
    <t xml:space="preserve"> vratky dotací do státního rozpočtu  - dotace sociální kurátor</t>
  </si>
  <si>
    <t xml:space="preserve"> pasivní finanční vypořádání s krajem - vážení (odvod)</t>
  </si>
  <si>
    <t>ÚZ 13 011</t>
  </si>
  <si>
    <t>ÚZ 13 015</t>
  </si>
  <si>
    <t>započt.spl.úvěru - 1 mil. Kč</t>
  </si>
  <si>
    <t>dle rozborů m.č. za rok 2017</t>
  </si>
  <si>
    <t xml:space="preserve"> - rozpočet m.č. Mostiště (dorovnání zálohy do rozpočtu 2018)</t>
  </si>
  <si>
    <t xml:space="preserve"> - rozpočet m.č. Lhotky (dorovnání zálohy do rozpočtu 2018)</t>
  </si>
  <si>
    <t xml:space="preserve"> - rozpočet m.č. Hrbov (dorovnání zálohy do rozpočtu 2018)</t>
  </si>
  <si>
    <t xml:space="preserve"> - rozpočet m.č. Olší (dorovnání zálohy do rozpočtu 2018)</t>
  </si>
  <si>
    <t>doplnění rezervy na 5 mil. Kč</t>
  </si>
  <si>
    <t>Odbor školství:</t>
  </si>
  <si>
    <t>2141</t>
  </si>
  <si>
    <t>Příjmy z prodeje zboží na informačním centru</t>
  </si>
  <si>
    <t>Jupiter club</t>
  </si>
  <si>
    <t>Kinosál - výměna křesel vč. dovozu a montáže(mimořádná dotace)</t>
  </si>
  <si>
    <t>grant z Fondu kinematografie</t>
  </si>
  <si>
    <t>Kinosál - výměna podlahové krytiny (lino)</t>
  </si>
  <si>
    <t>6900tis.převod+2000tis.navýš.</t>
  </si>
  <si>
    <t>z toho: silnice       PD 156.090,- Kč     realizace 5.000.000,- Kč</t>
  </si>
  <si>
    <t>na nákup zboží na IC</t>
  </si>
  <si>
    <t>2310</t>
  </si>
  <si>
    <t>Příspěvek SVK Žďársko-rekonstrukce vodovodu K Novému Světu</t>
  </si>
  <si>
    <t>dopl.k zákl.rozp.390tis.+770tis</t>
  </si>
  <si>
    <t>realizace úspor požární zbrojnice - rozšíření PD</t>
  </si>
  <si>
    <t>silnice II/360 JV obchvat IV.etapa - rozšíření projektu</t>
  </si>
  <si>
    <t>most Třebíčská přes Balinku</t>
  </si>
  <si>
    <t>3635</t>
  </si>
  <si>
    <t>zapracování územních plánů ne web a úpravy ÚAP (novela stav.zák.)</t>
  </si>
  <si>
    <t>územní plán Petráveč (průmyslová zóna) - dokončení</t>
  </si>
  <si>
    <t xml:space="preserve">Jupiter club - výměna odtahového ventilátoru </t>
  </si>
  <si>
    <t>veřejné osvětlení ul. Záviškova - realizace</t>
  </si>
  <si>
    <t>veřejné osvětlení ul. Záviškova - PD</t>
  </si>
  <si>
    <t>PD OBCHVAT</t>
  </si>
  <si>
    <r>
      <t xml:space="preserve">dle rozpočtů m.č. na rok 2018  </t>
    </r>
    <r>
      <rPr>
        <b/>
        <i/>
        <sz val="10"/>
        <rFont val="Arial CE"/>
        <family val="0"/>
      </rPr>
      <t>celkem 8.290 tis. Kč</t>
    </r>
  </si>
  <si>
    <t>Schváleno zastupitelstvem města dne 13.2.2018 v rámci rozdělení přebytku hospodaření 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</si>
</sst>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</numFmts>
  <fonts count="5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b/>
      <sz val="10"/>
      <color theme="1"/>
      <name val="Arial CE"/>
      <family val="0"/>
    </font>
    <font>
      <sz val="10"/>
      <color theme="1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17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4" fontId="1" fillId="0" borderId="24" xfId="0" applyNumberFormat="1" applyFont="1" applyBorder="1" applyAlignment="1">
      <alignment horizontal="right"/>
    </xf>
    <xf numFmtId="49" fontId="3" fillId="0" borderId="25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4" xfId="0" applyBorder="1" applyAlignment="1">
      <alignment/>
    </xf>
    <xf numFmtId="4" fontId="1" fillId="0" borderId="28" xfId="0" applyNumberFormat="1" applyFont="1" applyBorder="1" applyAlignment="1">
      <alignment horizontal="right"/>
    </xf>
    <xf numFmtId="49" fontId="2" fillId="0" borderId="25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26" xfId="0" applyNumberFormat="1" applyFont="1" applyBorder="1" applyAlignment="1">
      <alignment/>
    </xf>
    <xf numFmtId="4" fontId="1" fillId="0" borderId="28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1" xfId="0" applyBorder="1" applyAlignment="1">
      <alignment/>
    </xf>
    <xf numFmtId="4" fontId="0" fillId="0" borderId="31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33" xfId="0" applyNumberFormat="1" applyBorder="1" applyAlignment="1">
      <alignment horizontal="right"/>
    </xf>
    <xf numFmtId="49" fontId="53" fillId="0" borderId="13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6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4" fontId="0" fillId="33" borderId="33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11" xfId="0" applyNumberFormat="1" applyFill="1" applyBorder="1" applyAlignment="1">
      <alignment horizontal="right"/>
    </xf>
    <xf numFmtId="4" fontId="54" fillId="33" borderId="28" xfId="0" applyNumberFormat="1" applyFont="1" applyFill="1" applyBorder="1" applyAlignment="1">
      <alignment horizontal="right"/>
    </xf>
    <xf numFmtId="4" fontId="55" fillId="33" borderId="12" xfId="0" applyNumberFormat="1" applyFont="1" applyFill="1" applyBorder="1" applyAlignment="1">
      <alignment horizontal="right"/>
    </xf>
    <xf numFmtId="4" fontId="55" fillId="33" borderId="10" xfId="0" applyNumberFormat="1" applyFont="1" applyFill="1" applyBorder="1" applyAlignment="1">
      <alignment horizontal="right"/>
    </xf>
    <xf numFmtId="4" fontId="55" fillId="33" borderId="11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33" borderId="33" xfId="0" applyFont="1" applyFill="1" applyBorder="1" applyAlignment="1">
      <alignment/>
    </xf>
    <xf numFmtId="49" fontId="2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49" fontId="8" fillId="33" borderId="34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 horizontal="right"/>
    </xf>
    <xf numFmtId="49" fontId="2" fillId="33" borderId="34" xfId="0" applyNumberFormat="1" applyFont="1" applyFill="1" applyBorder="1" applyAlignment="1">
      <alignment/>
    </xf>
    <xf numFmtId="0" fontId="10" fillId="33" borderId="35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36" xfId="0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49" fontId="0" fillId="0" borderId="2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49" fontId="53" fillId="33" borderId="13" xfId="0" applyNumberFormat="1" applyFont="1" applyFill="1" applyBorder="1" applyAlignment="1">
      <alignment/>
    </xf>
    <xf numFmtId="4" fontId="0" fillId="33" borderId="33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/>
    </xf>
    <xf numFmtId="49" fontId="2" fillId="33" borderId="25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wrapText="1"/>
    </xf>
    <xf numFmtId="0" fontId="1" fillId="13" borderId="22" xfId="0" applyFont="1" applyFill="1" applyBorder="1" applyAlignment="1">
      <alignment horizontal="left"/>
    </xf>
    <xf numFmtId="0" fontId="1" fillId="13" borderId="29" xfId="0" applyFont="1" applyFill="1" applyBorder="1" applyAlignment="1">
      <alignment horizontal="left"/>
    </xf>
    <xf numFmtId="4" fontId="54" fillId="13" borderId="28" xfId="0" applyNumberFormat="1" applyFont="1" applyFill="1" applyBorder="1" applyAlignment="1">
      <alignment horizontal="right"/>
    </xf>
    <xf numFmtId="0" fontId="1" fillId="13" borderId="22" xfId="0" applyFont="1" applyFill="1" applyBorder="1" applyAlignment="1">
      <alignment horizontal="left"/>
    </xf>
    <xf numFmtId="0" fontId="1" fillId="13" borderId="24" xfId="0" applyFont="1" applyFill="1" applyBorder="1" applyAlignment="1">
      <alignment horizontal="left"/>
    </xf>
    <xf numFmtId="4" fontId="1" fillId="13" borderId="39" xfId="0" applyNumberFormat="1" applyFont="1" applyFill="1" applyBorder="1" applyAlignment="1">
      <alignment horizontal="right"/>
    </xf>
    <xf numFmtId="0" fontId="5" fillId="13" borderId="33" xfId="0" applyFont="1" applyFill="1" applyBorder="1" applyAlignment="1">
      <alignment/>
    </xf>
    <xf numFmtId="4" fontId="1" fillId="13" borderId="33" xfId="0" applyNumberFormat="1" applyFont="1" applyFill="1" applyBorder="1" applyAlignment="1">
      <alignment horizontal="right"/>
    </xf>
    <xf numFmtId="49" fontId="7" fillId="13" borderId="18" xfId="0" applyNumberFormat="1" applyFont="1" applyFill="1" applyBorder="1" applyAlignment="1">
      <alignment horizontal="center"/>
    </xf>
    <xf numFmtId="0" fontId="10" fillId="13" borderId="10" xfId="0" applyFont="1" applyFill="1" applyBorder="1" applyAlignment="1">
      <alignment/>
    </xf>
    <xf numFmtId="4" fontId="3" fillId="13" borderId="10" xfId="0" applyNumberFormat="1" applyFont="1" applyFill="1" applyBorder="1" applyAlignment="1">
      <alignment horizontal="right"/>
    </xf>
    <xf numFmtId="49" fontId="0" fillId="13" borderId="23" xfId="0" applyNumberFormat="1" applyFill="1" applyBorder="1" applyAlignment="1">
      <alignment horizontal="center"/>
    </xf>
    <xf numFmtId="0" fontId="6" fillId="13" borderId="28" xfId="0" applyFont="1" applyFill="1" applyBorder="1" applyAlignment="1">
      <alignment/>
    </xf>
    <xf numFmtId="4" fontId="3" fillId="13" borderId="28" xfId="0" applyNumberFormat="1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 4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SheetLayoutView="100" zoomScalePageLayoutView="0" workbookViewId="0" topLeftCell="A1">
      <selection activeCell="C149" sqref="C149"/>
    </sheetView>
  </sheetViews>
  <sheetFormatPr defaultColWidth="9.00390625" defaultRowHeight="12.75"/>
  <cols>
    <col min="1" max="1" width="6.75390625" style="26" customWidth="1"/>
    <col min="2" max="2" width="56.875" style="0" customWidth="1"/>
    <col min="3" max="3" width="17.875" style="0" customWidth="1"/>
    <col min="4" max="4" width="25.875" style="0" customWidth="1"/>
    <col min="5" max="5" width="22.375" style="0" customWidth="1"/>
  </cols>
  <sheetData>
    <row r="1" spans="1:4" ht="15.75" customHeight="1">
      <c r="A1" s="41" t="s">
        <v>56</v>
      </c>
      <c r="B1" s="41"/>
      <c r="C1" s="41"/>
      <c r="D1" s="42" t="s">
        <v>11</v>
      </c>
    </row>
    <row r="2" spans="1:4" ht="15" customHeight="1" thickBot="1">
      <c r="A2" s="43"/>
      <c r="B2" s="44"/>
      <c r="C2" s="45"/>
      <c r="D2" s="46"/>
    </row>
    <row r="3" spans="1:4" ht="15" customHeight="1" thickBot="1">
      <c r="A3" s="47" t="s">
        <v>12</v>
      </c>
      <c r="B3" s="48"/>
      <c r="C3" s="49" t="s">
        <v>13</v>
      </c>
      <c r="D3" s="50" t="s">
        <v>14</v>
      </c>
    </row>
    <row r="4" spans="1:4" ht="15" customHeight="1" thickBot="1">
      <c r="A4" s="137" t="s">
        <v>54</v>
      </c>
      <c r="B4" s="138"/>
      <c r="C4" s="139">
        <f>SUM(C5:C13)</f>
        <v>103150039.75999999</v>
      </c>
      <c r="D4" s="51"/>
    </row>
    <row r="5" spans="1:4" ht="15" customHeight="1">
      <c r="A5" s="52"/>
      <c r="B5" s="76" t="s">
        <v>55</v>
      </c>
      <c r="C5" s="104"/>
      <c r="D5" s="54"/>
    </row>
    <row r="6" spans="1:4" ht="15" customHeight="1">
      <c r="A6" s="52"/>
      <c r="B6" s="1" t="s">
        <v>41</v>
      </c>
      <c r="C6" s="105">
        <v>4443859.02</v>
      </c>
      <c r="D6" s="55"/>
    </row>
    <row r="7" spans="1:4" ht="15" customHeight="1">
      <c r="A7" s="52"/>
      <c r="B7" s="1" t="s">
        <v>42</v>
      </c>
      <c r="C7" s="105">
        <v>30349204.19</v>
      </c>
      <c r="D7" s="55"/>
    </row>
    <row r="8" spans="1:4" ht="15" customHeight="1">
      <c r="A8" s="52"/>
      <c r="B8" s="2" t="s">
        <v>43</v>
      </c>
      <c r="C8" s="106">
        <v>4298572.33</v>
      </c>
      <c r="D8" s="75"/>
    </row>
    <row r="9" spans="1:4" ht="15" customHeight="1">
      <c r="A9" s="52"/>
      <c r="B9" s="2" t="s">
        <v>44</v>
      </c>
      <c r="C9" s="106">
        <v>10412281.07</v>
      </c>
      <c r="D9" s="75"/>
    </row>
    <row r="10" spans="1:4" ht="15" customHeight="1">
      <c r="A10" s="52"/>
      <c r="B10" s="2" t="s">
        <v>45</v>
      </c>
      <c r="C10" s="106">
        <v>3838755.9</v>
      </c>
      <c r="D10" s="75"/>
    </row>
    <row r="11" spans="1:4" ht="15" customHeight="1">
      <c r="A11" s="52"/>
      <c r="B11" s="2" t="s">
        <v>46</v>
      </c>
      <c r="C11" s="106">
        <v>337367.25</v>
      </c>
      <c r="D11" s="75"/>
    </row>
    <row r="12" spans="1:4" ht="15" customHeight="1">
      <c r="A12" s="52"/>
      <c r="B12" s="2" t="s">
        <v>60</v>
      </c>
      <c r="C12" s="106">
        <v>59470000</v>
      </c>
      <c r="D12" s="75"/>
    </row>
    <row r="13" spans="1:4" ht="15" customHeight="1" thickBot="1">
      <c r="A13" s="52"/>
      <c r="B13" s="2" t="s">
        <v>57</v>
      </c>
      <c r="C13" s="106">
        <v>-10000000</v>
      </c>
      <c r="D13" s="7" t="s">
        <v>47</v>
      </c>
    </row>
    <row r="14" spans="1:4" ht="15" customHeight="1" thickBot="1">
      <c r="A14" s="47" t="s">
        <v>15</v>
      </c>
      <c r="B14" s="56"/>
      <c r="C14" s="103">
        <f>SUM(C15:C21)</f>
        <v>0</v>
      </c>
      <c r="D14" s="58"/>
    </row>
    <row r="15" spans="1:4" ht="15" customHeight="1">
      <c r="A15" s="52"/>
      <c r="B15" s="4" t="s">
        <v>16</v>
      </c>
      <c r="C15" s="104">
        <v>0</v>
      </c>
      <c r="D15" s="54"/>
    </row>
    <row r="16" spans="1:4" ht="15" customHeight="1">
      <c r="A16" s="52"/>
      <c r="B16" s="1" t="s">
        <v>17</v>
      </c>
      <c r="C16" s="105">
        <v>0</v>
      </c>
      <c r="D16" s="6"/>
    </row>
    <row r="17" spans="1:4" ht="15" customHeight="1">
      <c r="A17" s="52"/>
      <c r="B17" s="1" t="s">
        <v>18</v>
      </c>
      <c r="C17" s="105">
        <v>0</v>
      </c>
      <c r="D17" s="59"/>
    </row>
    <row r="18" spans="1:4" ht="15" customHeight="1">
      <c r="A18" s="52"/>
      <c r="B18" s="1" t="s">
        <v>19</v>
      </c>
      <c r="C18" s="105">
        <v>0</v>
      </c>
      <c r="D18" s="6"/>
    </row>
    <row r="19" spans="1:4" ht="15" customHeight="1">
      <c r="A19" s="52"/>
      <c r="B19" s="1" t="s">
        <v>20</v>
      </c>
      <c r="C19" s="105">
        <v>0</v>
      </c>
      <c r="D19" s="73"/>
    </row>
    <row r="20" spans="1:4" ht="15" customHeight="1">
      <c r="A20" s="52"/>
      <c r="B20" s="1" t="s">
        <v>21</v>
      </c>
      <c r="C20" s="105">
        <v>0</v>
      </c>
      <c r="D20" s="6"/>
    </row>
    <row r="21" spans="1:4" ht="15" customHeight="1" thickBot="1">
      <c r="A21" s="52"/>
      <c r="B21" s="1" t="s">
        <v>22</v>
      </c>
      <c r="C21" s="105">
        <v>0</v>
      </c>
      <c r="D21" s="6"/>
    </row>
    <row r="22" spans="1:4" ht="15" customHeight="1" thickBot="1">
      <c r="A22" s="47" t="s">
        <v>23</v>
      </c>
      <c r="B22" s="60"/>
      <c r="C22" s="103">
        <f>SUM(C23:C30)</f>
        <v>545770.36</v>
      </c>
      <c r="D22" s="61"/>
    </row>
    <row r="23" spans="1:4" ht="15" customHeight="1">
      <c r="A23" s="52"/>
      <c r="B23" s="4" t="s">
        <v>113</v>
      </c>
      <c r="C23" s="104">
        <v>439874.19</v>
      </c>
      <c r="D23" s="84" t="s">
        <v>116</v>
      </c>
    </row>
    <row r="24" spans="1:4" ht="15" customHeight="1">
      <c r="A24" s="52"/>
      <c r="B24" s="1" t="s">
        <v>114</v>
      </c>
      <c r="C24" s="105">
        <v>43046.17</v>
      </c>
      <c r="D24" s="6" t="s">
        <v>117</v>
      </c>
    </row>
    <row r="25" spans="1:4" ht="15" customHeight="1">
      <c r="A25" s="52"/>
      <c r="B25" s="1" t="s">
        <v>115</v>
      </c>
      <c r="C25" s="105">
        <v>62850</v>
      </c>
      <c r="D25" s="6"/>
    </row>
    <row r="26" spans="1:4" ht="15" customHeight="1">
      <c r="A26" s="52"/>
      <c r="B26" s="1" t="s">
        <v>24</v>
      </c>
      <c r="C26" s="105"/>
      <c r="D26" s="6"/>
    </row>
    <row r="27" spans="1:4" ht="15" customHeight="1">
      <c r="A27" s="52"/>
      <c r="B27" s="1" t="s">
        <v>39</v>
      </c>
      <c r="C27" s="105"/>
      <c r="D27" s="6"/>
    </row>
    <row r="28" spans="1:4" ht="15" customHeight="1">
      <c r="A28" s="52"/>
      <c r="B28" s="1" t="s">
        <v>25</v>
      </c>
      <c r="C28" s="105"/>
      <c r="D28" s="6"/>
    </row>
    <row r="29" spans="1:4" ht="15" customHeight="1">
      <c r="A29" s="52"/>
      <c r="B29" s="1" t="s">
        <v>38</v>
      </c>
      <c r="C29" s="10"/>
      <c r="D29" s="6"/>
    </row>
    <row r="30" spans="1:4" ht="15" customHeight="1" thickBot="1">
      <c r="A30" s="52"/>
      <c r="B30" s="2"/>
      <c r="C30" s="11"/>
      <c r="D30" s="7"/>
    </row>
    <row r="31" spans="1:4" ht="15" customHeight="1" thickBot="1">
      <c r="A31" s="47" t="s">
        <v>26</v>
      </c>
      <c r="B31" s="56"/>
      <c r="C31" s="62">
        <f>SUM(C4+C14-C22)</f>
        <v>102604269.39999999</v>
      </c>
      <c r="D31" s="58"/>
    </row>
    <row r="32" spans="1:4" ht="15" customHeight="1" thickBot="1">
      <c r="A32" s="52"/>
      <c r="B32" s="3"/>
      <c r="C32" s="12"/>
      <c r="D32" s="63"/>
    </row>
    <row r="33" spans="1:4" ht="15" customHeight="1" thickBot="1">
      <c r="A33" s="47" t="s">
        <v>27</v>
      </c>
      <c r="B33" s="60"/>
      <c r="C33" s="57">
        <f>SUM(C34:C37)</f>
        <v>0</v>
      </c>
      <c r="D33" s="61"/>
    </row>
    <row r="34" spans="1:4" ht="15" customHeight="1">
      <c r="A34" s="52"/>
      <c r="B34" s="4" t="s">
        <v>28</v>
      </c>
      <c r="C34" s="64"/>
      <c r="D34" s="54"/>
    </row>
    <row r="35" spans="1:4" ht="15" customHeight="1">
      <c r="A35" s="52"/>
      <c r="B35" s="1" t="s">
        <v>29</v>
      </c>
      <c r="C35" s="20"/>
      <c r="D35" s="6"/>
    </row>
    <row r="36" spans="1:4" ht="15" customHeight="1">
      <c r="A36" s="52"/>
      <c r="B36" s="2" t="s">
        <v>30</v>
      </c>
      <c r="C36" s="65"/>
      <c r="D36" s="7"/>
    </row>
    <row r="37" spans="1:4" ht="15" customHeight="1">
      <c r="A37" s="52"/>
      <c r="B37" s="2" t="s">
        <v>31</v>
      </c>
      <c r="C37" s="65"/>
      <c r="D37" s="7"/>
    </row>
    <row r="38" spans="1:4" ht="15" customHeight="1" thickBot="1">
      <c r="A38" s="52"/>
      <c r="B38" s="66"/>
      <c r="C38" s="67"/>
      <c r="D38" s="68"/>
    </row>
    <row r="39" spans="1:4" ht="15" customHeight="1" thickBot="1">
      <c r="A39" s="47" t="s">
        <v>32</v>
      </c>
      <c r="B39" s="60"/>
      <c r="C39" s="62">
        <f>SUM(C40:C41)</f>
        <v>96770589</v>
      </c>
      <c r="D39" s="61"/>
    </row>
    <row r="40" spans="1:4" ht="15" customHeight="1">
      <c r="A40" s="52"/>
      <c r="B40" s="1" t="s">
        <v>59</v>
      </c>
      <c r="C40" s="20">
        <v>28307125</v>
      </c>
      <c r="D40" s="6"/>
    </row>
    <row r="41" spans="1:4" ht="15" customHeight="1">
      <c r="A41" s="52"/>
      <c r="B41" s="1" t="s">
        <v>58</v>
      </c>
      <c r="C41" s="10">
        <v>68463464</v>
      </c>
      <c r="D41" s="6"/>
    </row>
    <row r="42" spans="1:4" ht="15" customHeight="1" thickBot="1">
      <c r="A42" s="52"/>
      <c r="B42" s="2"/>
      <c r="C42" s="11"/>
      <c r="D42" s="7"/>
    </row>
    <row r="43" spans="1:4" ht="15" customHeight="1" thickBot="1">
      <c r="A43" s="69" t="s">
        <v>33</v>
      </c>
      <c r="B43" s="60"/>
      <c r="C43" s="57">
        <f>SUM(C44:C45)</f>
        <v>0</v>
      </c>
      <c r="D43" s="61"/>
    </row>
    <row r="44" spans="1:4" ht="15" customHeight="1">
      <c r="A44" s="52"/>
      <c r="B44" s="4" t="s">
        <v>34</v>
      </c>
      <c r="C44" s="53">
        <v>0</v>
      </c>
      <c r="D44" s="54"/>
    </row>
    <row r="45" spans="1:4" ht="13.5" customHeight="1" thickBot="1">
      <c r="A45" s="70"/>
      <c r="B45" s="71" t="s">
        <v>35</v>
      </c>
      <c r="C45" s="72">
        <v>0</v>
      </c>
      <c r="D45" s="68"/>
    </row>
    <row r="46" ht="15" customHeight="1" thickBot="1">
      <c r="B46" s="23"/>
    </row>
    <row r="47" ht="13.5" thickBot="1">
      <c r="D47" s="119" t="s">
        <v>0</v>
      </c>
    </row>
    <row r="48" spans="1:4" ht="13.5" thickBot="1">
      <c r="A48" s="140" t="s">
        <v>36</v>
      </c>
      <c r="B48" s="141"/>
      <c r="C48" s="142">
        <f>C31</f>
        <v>102604269.39999999</v>
      </c>
      <c r="D48" s="120"/>
    </row>
    <row r="49" spans="1:4" ht="22.5" customHeight="1">
      <c r="A49" s="27" t="s">
        <v>9</v>
      </c>
      <c r="B49" s="115" t="s">
        <v>61</v>
      </c>
      <c r="C49" s="13"/>
      <c r="D49" s="16"/>
    </row>
    <row r="50" spans="1:4" ht="16.5" customHeight="1">
      <c r="A50" s="28" t="s">
        <v>48</v>
      </c>
      <c r="B50" s="107" t="s">
        <v>6</v>
      </c>
      <c r="C50" s="14"/>
      <c r="D50" s="19"/>
    </row>
    <row r="51" spans="1:4" ht="16.5" customHeight="1">
      <c r="A51" s="29" t="s">
        <v>75</v>
      </c>
      <c r="B51" s="96" t="s">
        <v>76</v>
      </c>
      <c r="C51" s="14">
        <v>40000</v>
      </c>
      <c r="D51" s="19"/>
    </row>
    <row r="52" spans="1:4" ht="12.75" customHeight="1">
      <c r="A52" s="29" t="s">
        <v>77</v>
      </c>
      <c r="B52" s="96" t="s">
        <v>78</v>
      </c>
      <c r="C52" s="14">
        <v>80000</v>
      </c>
      <c r="D52" s="19"/>
    </row>
    <row r="53" spans="1:4" ht="12.75">
      <c r="A53" s="29" t="s">
        <v>79</v>
      </c>
      <c r="B53" s="97" t="s">
        <v>84</v>
      </c>
      <c r="C53" s="14">
        <v>40000</v>
      </c>
      <c r="D53" s="19"/>
    </row>
    <row r="54" spans="1:4" ht="12.75">
      <c r="A54" s="28" t="s">
        <v>80</v>
      </c>
      <c r="B54" s="97" t="s">
        <v>81</v>
      </c>
      <c r="C54" s="14">
        <v>80000</v>
      </c>
      <c r="D54" s="19"/>
    </row>
    <row r="55" spans="1:4" ht="12.75">
      <c r="A55" s="29" t="s">
        <v>82</v>
      </c>
      <c r="B55" s="97" t="s">
        <v>85</v>
      </c>
      <c r="C55" s="14">
        <v>200000</v>
      </c>
      <c r="D55" s="19"/>
    </row>
    <row r="56" spans="1:4" ht="12.75">
      <c r="A56" s="29" t="s">
        <v>83</v>
      </c>
      <c r="B56" s="97" t="s">
        <v>86</v>
      </c>
      <c r="C56" s="14">
        <v>750000</v>
      </c>
      <c r="D56" s="19"/>
    </row>
    <row r="57" spans="1:4" ht="12.75">
      <c r="A57" s="29" t="s">
        <v>83</v>
      </c>
      <c r="B57" s="97" t="s">
        <v>87</v>
      </c>
      <c r="C57" s="14">
        <v>100000</v>
      </c>
      <c r="D57" s="19"/>
    </row>
    <row r="58" spans="1:4" ht="12.75">
      <c r="A58" s="29" t="s">
        <v>88</v>
      </c>
      <c r="B58" s="97" t="s">
        <v>89</v>
      </c>
      <c r="C58" s="14">
        <v>200000</v>
      </c>
      <c r="D58" s="19"/>
    </row>
    <row r="59" spans="1:4" ht="12.75">
      <c r="A59" s="29"/>
      <c r="B59" s="98" t="s">
        <v>8</v>
      </c>
      <c r="C59" s="99">
        <f>SUM(C51:C58)</f>
        <v>1490000</v>
      </c>
      <c r="D59" s="19"/>
    </row>
    <row r="60" spans="1:4" ht="12.75">
      <c r="A60" s="29"/>
      <c r="B60" s="98"/>
      <c r="C60" s="99"/>
      <c r="D60" s="19"/>
    </row>
    <row r="61" spans="1:4" ht="12.75">
      <c r="A61" s="28" t="s">
        <v>48</v>
      </c>
      <c r="B61" s="107" t="s">
        <v>37</v>
      </c>
      <c r="C61" s="14"/>
      <c r="D61" s="19"/>
    </row>
    <row r="62" spans="1:4" ht="12.75">
      <c r="A62" s="28" t="s">
        <v>49</v>
      </c>
      <c r="B62" s="97" t="s">
        <v>62</v>
      </c>
      <c r="C62" s="14">
        <v>4977040</v>
      </c>
      <c r="D62" s="19"/>
    </row>
    <row r="63" spans="1:4" ht="12.75">
      <c r="A63" s="29" t="s">
        <v>49</v>
      </c>
      <c r="B63" s="97" t="s">
        <v>63</v>
      </c>
      <c r="C63" s="14">
        <v>70770</v>
      </c>
      <c r="D63" s="19"/>
    </row>
    <row r="64" spans="1:4" ht="12.75">
      <c r="A64" s="29" t="s">
        <v>49</v>
      </c>
      <c r="B64" s="97" t="s">
        <v>64</v>
      </c>
      <c r="C64" s="14">
        <v>734000</v>
      </c>
      <c r="D64" s="19"/>
    </row>
    <row r="65" spans="1:4" ht="12.75">
      <c r="A65" s="29"/>
      <c r="B65" s="98" t="s">
        <v>8</v>
      </c>
      <c r="C65" s="99">
        <f>SUM(C62:C64)</f>
        <v>5781810</v>
      </c>
      <c r="D65" s="19"/>
    </row>
    <row r="66" spans="1:4" ht="12.75">
      <c r="A66" s="29"/>
      <c r="B66" s="97"/>
      <c r="C66" s="14"/>
      <c r="D66" s="19"/>
    </row>
    <row r="67" spans="1:4" ht="12.75">
      <c r="A67" s="28" t="s">
        <v>48</v>
      </c>
      <c r="B67" s="107" t="s">
        <v>7</v>
      </c>
      <c r="C67" s="14"/>
      <c r="D67" s="19"/>
    </row>
    <row r="68" spans="1:4" ht="12.75">
      <c r="A68" s="28" t="s">
        <v>71</v>
      </c>
      <c r="B68" s="96" t="s">
        <v>72</v>
      </c>
      <c r="C68" s="14">
        <v>97500</v>
      </c>
      <c r="D68" s="19"/>
    </row>
    <row r="69" spans="1:4" ht="12.75">
      <c r="A69" s="28" t="s">
        <v>49</v>
      </c>
      <c r="B69" s="97" t="s">
        <v>73</v>
      </c>
      <c r="C69" s="14">
        <v>474600</v>
      </c>
      <c r="D69" s="19"/>
    </row>
    <row r="70" spans="1:7" ht="12.75">
      <c r="A70" s="29"/>
      <c r="B70" s="91" t="s">
        <v>8</v>
      </c>
      <c r="C70" s="99">
        <f>SUM(C68:C69)</f>
        <v>572100</v>
      </c>
      <c r="D70" s="19"/>
      <c r="E70" s="92"/>
      <c r="F70" s="92"/>
      <c r="G70" s="92"/>
    </row>
    <row r="71" spans="1:7" ht="12.75">
      <c r="A71" s="29"/>
      <c r="B71" s="91"/>
      <c r="C71" s="86"/>
      <c r="D71" s="19"/>
      <c r="E71" s="92"/>
      <c r="F71" s="92"/>
      <c r="G71" s="92"/>
    </row>
    <row r="72" spans="1:7" s="78" customFormat="1" ht="12.75">
      <c r="A72" s="77" t="s">
        <v>48</v>
      </c>
      <c r="B72" s="107" t="s">
        <v>50</v>
      </c>
      <c r="C72" s="108"/>
      <c r="D72" s="121"/>
      <c r="E72" s="83"/>
      <c r="F72" s="83"/>
      <c r="G72" s="83"/>
    </row>
    <row r="73" spans="1:7" ht="12.75">
      <c r="A73" s="29" t="s">
        <v>79</v>
      </c>
      <c r="B73" s="96" t="s">
        <v>90</v>
      </c>
      <c r="C73" s="86">
        <v>156090</v>
      </c>
      <c r="D73" s="19"/>
      <c r="E73" s="93"/>
      <c r="F73" s="92"/>
      <c r="G73" s="92"/>
    </row>
    <row r="74" spans="1:7" ht="12.75">
      <c r="A74" s="29" t="s">
        <v>88</v>
      </c>
      <c r="B74" s="96" t="s">
        <v>91</v>
      </c>
      <c r="C74" s="86">
        <v>54450</v>
      </c>
      <c r="D74" s="19"/>
      <c r="E74" s="93"/>
      <c r="F74" s="92"/>
      <c r="G74" s="92"/>
    </row>
    <row r="75" spans="1:7" ht="12.75">
      <c r="A75" s="29" t="s">
        <v>92</v>
      </c>
      <c r="B75" s="96" t="s">
        <v>93</v>
      </c>
      <c r="C75" s="86">
        <v>23595</v>
      </c>
      <c r="D75" s="19"/>
      <c r="E75" s="93"/>
      <c r="F75" s="92"/>
      <c r="G75" s="92"/>
    </row>
    <row r="76" spans="1:7" ht="12.75">
      <c r="A76" s="29" t="s">
        <v>94</v>
      </c>
      <c r="B76" s="96" t="s">
        <v>95</v>
      </c>
      <c r="C76" s="86">
        <v>12705</v>
      </c>
      <c r="D76" s="19"/>
      <c r="E76" s="93"/>
      <c r="F76" s="92"/>
      <c r="G76" s="92"/>
    </row>
    <row r="77" spans="1:7" ht="12.75">
      <c r="A77" s="29" t="s">
        <v>82</v>
      </c>
      <c r="B77" s="96" t="s">
        <v>96</v>
      </c>
      <c r="C77" s="86">
        <v>16800000</v>
      </c>
      <c r="D77" s="19" t="s">
        <v>97</v>
      </c>
      <c r="E77" s="93"/>
      <c r="F77" s="92"/>
      <c r="G77" s="92"/>
    </row>
    <row r="78" spans="1:7" ht="15" customHeight="1">
      <c r="A78" s="29"/>
      <c r="B78" s="100" t="s">
        <v>99</v>
      </c>
      <c r="C78" s="101">
        <v>8900000</v>
      </c>
      <c r="D78" s="18" t="s">
        <v>132</v>
      </c>
      <c r="E78" s="93"/>
      <c r="F78" s="92"/>
      <c r="G78" s="92"/>
    </row>
    <row r="79" spans="1:7" ht="15" customHeight="1">
      <c r="A79" s="29" t="s">
        <v>79</v>
      </c>
      <c r="B79" s="96" t="s">
        <v>133</v>
      </c>
      <c r="C79" s="86"/>
      <c r="D79" s="19"/>
      <c r="E79" s="93"/>
      <c r="F79" s="92"/>
      <c r="G79" s="92"/>
    </row>
    <row r="80" spans="1:7" ht="15" customHeight="1">
      <c r="A80" s="29" t="s">
        <v>88</v>
      </c>
      <c r="B80" s="96" t="s">
        <v>100</v>
      </c>
      <c r="C80" s="86"/>
      <c r="D80" s="19"/>
      <c r="E80" s="93"/>
      <c r="F80" s="92"/>
      <c r="G80" s="92"/>
    </row>
    <row r="81" spans="1:7" ht="13.5" customHeight="1">
      <c r="A81" s="29" t="s">
        <v>92</v>
      </c>
      <c r="B81" s="96" t="s">
        <v>101</v>
      </c>
      <c r="C81" s="86"/>
      <c r="D81" s="19"/>
      <c r="E81" s="93"/>
      <c r="F81" s="92"/>
      <c r="G81" s="92"/>
    </row>
    <row r="82" spans="1:7" ht="14.25" customHeight="1">
      <c r="A82" s="29" t="s">
        <v>94</v>
      </c>
      <c r="B82" s="96" t="s">
        <v>102</v>
      </c>
      <c r="C82" s="86"/>
      <c r="D82" s="19"/>
      <c r="E82" s="93"/>
      <c r="F82" s="92"/>
      <c r="G82" s="92"/>
    </row>
    <row r="83" spans="1:7" ht="13.5" thickBot="1">
      <c r="A83" s="31" t="s">
        <v>103</v>
      </c>
      <c r="B83" s="109" t="s">
        <v>104</v>
      </c>
      <c r="C83" s="88"/>
      <c r="D83" s="17"/>
      <c r="E83" s="93"/>
      <c r="F83" s="92"/>
      <c r="G83" s="92"/>
    </row>
    <row r="84" spans="1:7" ht="12.75">
      <c r="A84" s="29" t="s">
        <v>105</v>
      </c>
      <c r="B84" s="100" t="s">
        <v>106</v>
      </c>
      <c r="C84" s="101">
        <v>500000</v>
      </c>
      <c r="D84" s="18"/>
      <c r="E84" s="93"/>
      <c r="F84" s="92"/>
      <c r="G84" s="92"/>
    </row>
    <row r="85" spans="1:7" ht="12.75">
      <c r="A85" s="29" t="s">
        <v>107</v>
      </c>
      <c r="B85" s="96" t="s">
        <v>108</v>
      </c>
      <c r="C85" s="86">
        <v>472000</v>
      </c>
      <c r="D85" s="19"/>
      <c r="E85" s="93"/>
      <c r="F85" s="92"/>
      <c r="G85" s="92"/>
    </row>
    <row r="86" spans="1:7" ht="12.75">
      <c r="A86" s="29" t="s">
        <v>110</v>
      </c>
      <c r="B86" s="96" t="s">
        <v>111</v>
      </c>
      <c r="C86" s="86">
        <v>103697</v>
      </c>
      <c r="D86" s="19"/>
      <c r="E86" s="93"/>
      <c r="F86" s="92"/>
      <c r="G86" s="92"/>
    </row>
    <row r="87" spans="1:7" ht="12.75">
      <c r="A87" s="29" t="s">
        <v>79</v>
      </c>
      <c r="B87" s="96" t="s">
        <v>112</v>
      </c>
      <c r="C87" s="86">
        <v>80000</v>
      </c>
      <c r="D87" s="19"/>
      <c r="E87" s="93"/>
      <c r="F87" s="92"/>
      <c r="G87" s="92"/>
    </row>
    <row r="88" spans="1:7" ht="12.75">
      <c r="A88" s="29"/>
      <c r="B88" s="91" t="s">
        <v>8</v>
      </c>
      <c r="C88" s="85">
        <f>SUM(C73:C87)</f>
        <v>27102537</v>
      </c>
      <c r="D88" s="19"/>
      <c r="E88" s="93"/>
      <c r="F88" s="83"/>
      <c r="G88" s="92"/>
    </row>
    <row r="89" spans="1:7" ht="12.75">
      <c r="A89" s="29"/>
      <c r="B89" s="91"/>
      <c r="C89" s="85"/>
      <c r="D89" s="19"/>
      <c r="E89" s="92"/>
      <c r="F89" s="92"/>
      <c r="G89" s="92"/>
    </row>
    <row r="90" spans="1:7" ht="12.75">
      <c r="A90" s="29"/>
      <c r="B90" s="107" t="s">
        <v>125</v>
      </c>
      <c r="C90" s="85"/>
      <c r="D90" s="19"/>
      <c r="E90" s="92"/>
      <c r="F90" s="92"/>
      <c r="G90" s="92"/>
    </row>
    <row r="91" spans="1:4" ht="12.75">
      <c r="A91" s="29" t="s">
        <v>126</v>
      </c>
      <c r="B91" s="96" t="s">
        <v>127</v>
      </c>
      <c r="C91" s="90">
        <v>275000</v>
      </c>
      <c r="D91" s="19" t="s">
        <v>134</v>
      </c>
    </row>
    <row r="92" spans="1:4" ht="12.75">
      <c r="A92" s="29"/>
      <c r="B92" s="91"/>
      <c r="C92" s="85"/>
      <c r="D92" s="19"/>
    </row>
    <row r="93" spans="1:4" ht="12.75">
      <c r="A93" s="28" t="s">
        <v>48</v>
      </c>
      <c r="B93" s="107" t="s">
        <v>1</v>
      </c>
      <c r="C93" s="14"/>
      <c r="D93" s="19"/>
    </row>
    <row r="94" spans="1:4" ht="12.75">
      <c r="A94" s="29" t="s">
        <v>52</v>
      </c>
      <c r="B94" s="96" t="s">
        <v>65</v>
      </c>
      <c r="C94" s="14">
        <v>2000866.4</v>
      </c>
      <c r="D94" s="19" t="s">
        <v>124</v>
      </c>
    </row>
    <row r="95" spans="1:4" ht="12.75">
      <c r="A95" s="29"/>
      <c r="B95" s="96"/>
      <c r="C95" s="14"/>
      <c r="D95" s="110"/>
    </row>
    <row r="96" spans="1:4" ht="12.75" customHeight="1">
      <c r="A96" s="29" t="s">
        <v>52</v>
      </c>
      <c r="B96" s="97" t="s">
        <v>2</v>
      </c>
      <c r="C96" s="14">
        <v>783000</v>
      </c>
      <c r="D96" s="111" t="s">
        <v>118</v>
      </c>
    </row>
    <row r="97" spans="1:4" ht="16.5" customHeight="1">
      <c r="A97" s="29" t="s">
        <v>52</v>
      </c>
      <c r="B97" s="97" t="s">
        <v>3</v>
      </c>
      <c r="C97" s="14">
        <v>7179000</v>
      </c>
      <c r="D97" s="134" t="s">
        <v>119</v>
      </c>
    </row>
    <row r="98" spans="1:4" ht="12.75">
      <c r="A98" s="29" t="s">
        <v>52</v>
      </c>
      <c r="B98" s="97" t="s">
        <v>4</v>
      </c>
      <c r="C98" s="14">
        <v>8121000</v>
      </c>
      <c r="D98" s="134"/>
    </row>
    <row r="99" spans="1:4" ht="12.75">
      <c r="A99" s="29" t="s">
        <v>52</v>
      </c>
      <c r="B99" s="97" t="s">
        <v>5</v>
      </c>
      <c r="C99" s="14">
        <v>4611000</v>
      </c>
      <c r="D99" s="135"/>
    </row>
    <row r="100" spans="1:4" ht="12.75">
      <c r="A100" s="30"/>
      <c r="B100" s="112" t="s">
        <v>8</v>
      </c>
      <c r="C100" s="113">
        <f>SUM(C94:C99)</f>
        <v>22694866.4</v>
      </c>
      <c r="D100" s="110"/>
    </row>
    <row r="101" spans="1:4" ht="14.25" customHeight="1">
      <c r="A101" s="30"/>
      <c r="B101" s="114"/>
      <c r="C101" s="102"/>
      <c r="D101" s="110"/>
    </row>
    <row r="102" spans="1:4" ht="15.75" thickBot="1">
      <c r="A102" s="31"/>
      <c r="B102" s="143" t="s">
        <v>66</v>
      </c>
      <c r="C102" s="144">
        <f>SUM(C59+C65+C70+C88+C100+C91)</f>
        <v>57916313.4</v>
      </c>
      <c r="D102" s="17"/>
    </row>
    <row r="103" spans="1:4" ht="12.75">
      <c r="A103" s="29"/>
      <c r="B103" s="4"/>
      <c r="C103" s="22"/>
      <c r="D103" s="18"/>
    </row>
    <row r="104" spans="1:4" ht="12.75">
      <c r="A104" s="32"/>
      <c r="B104" s="89" t="s">
        <v>51</v>
      </c>
      <c r="C104" s="90">
        <f>SUM(C48-C102)</f>
        <v>44687955.99999999</v>
      </c>
      <c r="D104" s="19"/>
    </row>
    <row r="105" spans="1:4" ht="12.75">
      <c r="A105" s="32"/>
      <c r="B105" s="8"/>
      <c r="C105" s="35"/>
      <c r="D105" s="19"/>
    </row>
    <row r="106" spans="1:4" ht="12.75">
      <c r="A106" s="28" t="s">
        <v>48</v>
      </c>
      <c r="B106" s="21" t="s">
        <v>1</v>
      </c>
      <c r="C106" s="15"/>
      <c r="D106" s="19"/>
    </row>
    <row r="107" spans="1:4" ht="12.75">
      <c r="A107" s="116" t="s">
        <v>52</v>
      </c>
      <c r="B107" s="97" t="s">
        <v>120</v>
      </c>
      <c r="C107" s="14">
        <v>2671000</v>
      </c>
      <c r="D107" s="133" t="s">
        <v>148</v>
      </c>
    </row>
    <row r="108" spans="1:4" ht="12.75">
      <c r="A108" s="116" t="s">
        <v>52</v>
      </c>
      <c r="B108" s="97" t="s">
        <v>121</v>
      </c>
      <c r="C108" s="14">
        <v>2477000</v>
      </c>
      <c r="D108" s="134"/>
    </row>
    <row r="109" spans="1:4" ht="12.75">
      <c r="A109" s="116" t="s">
        <v>52</v>
      </c>
      <c r="B109" s="97" t="s">
        <v>122</v>
      </c>
      <c r="C109" s="14">
        <v>1572000</v>
      </c>
      <c r="D109" s="134"/>
    </row>
    <row r="110" spans="1:4" ht="12.75">
      <c r="A110" s="116" t="s">
        <v>52</v>
      </c>
      <c r="B110" s="97" t="s">
        <v>123</v>
      </c>
      <c r="C110" s="14">
        <v>1570000</v>
      </c>
      <c r="D110" s="135"/>
    </row>
    <row r="111" spans="1:7" ht="12.75">
      <c r="A111" s="28"/>
      <c r="B111" s="24"/>
      <c r="C111" s="25"/>
      <c r="D111" s="19"/>
      <c r="E111" s="94"/>
      <c r="F111" s="92"/>
      <c r="G111" s="92"/>
    </row>
    <row r="112" spans="1:7" ht="23.25" customHeight="1">
      <c r="A112" s="145" t="s">
        <v>10</v>
      </c>
      <c r="B112" s="146" t="s">
        <v>67</v>
      </c>
      <c r="C112" s="147">
        <f>SUM(C104-C107-C108-C109-C110)</f>
        <v>36397955.99999999</v>
      </c>
      <c r="D112" s="19"/>
      <c r="E112" s="136"/>
      <c r="F112" s="117"/>
      <c r="G112" s="117"/>
    </row>
    <row r="113" spans="1:7" ht="19.5" customHeight="1">
      <c r="A113" s="32"/>
      <c r="B113" s="124" t="s">
        <v>68</v>
      </c>
      <c r="C113" s="14"/>
      <c r="D113" s="19"/>
      <c r="E113" s="136"/>
      <c r="F113" s="95"/>
      <c r="G113" s="117"/>
    </row>
    <row r="114" spans="1:7" ht="11.25" customHeight="1">
      <c r="A114" s="40"/>
      <c r="B114" s="97"/>
      <c r="C114" s="14"/>
      <c r="D114" s="19"/>
      <c r="E114" s="92"/>
      <c r="F114" s="92"/>
      <c r="G114" s="92"/>
    </row>
    <row r="115" spans="1:7" ht="11.25" customHeight="1">
      <c r="A115" s="40"/>
      <c r="B115" s="107" t="s">
        <v>69</v>
      </c>
      <c r="C115" s="14"/>
      <c r="D115" s="19"/>
      <c r="E115" s="93"/>
      <c r="F115" s="92"/>
      <c r="G115" s="92"/>
    </row>
    <row r="116" spans="1:7" ht="12.75">
      <c r="A116" s="39" t="s">
        <v>49</v>
      </c>
      <c r="B116" s="97" t="s">
        <v>53</v>
      </c>
      <c r="C116" s="86">
        <v>1000000</v>
      </c>
      <c r="D116" s="19"/>
      <c r="E116" s="93"/>
      <c r="F116" s="92"/>
      <c r="G116" s="92"/>
    </row>
    <row r="117" spans="1:7" ht="12.75">
      <c r="A117" s="39"/>
      <c r="B117" s="91" t="s">
        <v>8</v>
      </c>
      <c r="C117" s="85">
        <f>SUM(C116:C116)</f>
        <v>1000000</v>
      </c>
      <c r="D117" s="125"/>
      <c r="E117" s="93"/>
      <c r="F117" s="92"/>
      <c r="G117" s="92"/>
    </row>
    <row r="118" spans="1:7" ht="12.75">
      <c r="A118" s="39"/>
      <c r="B118" s="97"/>
      <c r="C118" s="86"/>
      <c r="D118" s="125"/>
      <c r="E118" s="93"/>
      <c r="F118" s="92"/>
      <c r="G118" s="92"/>
    </row>
    <row r="119" spans="1:7" ht="13.5" customHeight="1">
      <c r="A119" s="39"/>
      <c r="B119" s="107" t="s">
        <v>7</v>
      </c>
      <c r="C119" s="14"/>
      <c r="D119" s="122"/>
      <c r="E119" s="93"/>
      <c r="F119" s="92"/>
      <c r="G119" s="92"/>
    </row>
    <row r="120" spans="1:7" ht="13.5" customHeight="1">
      <c r="A120" s="39" t="s">
        <v>71</v>
      </c>
      <c r="B120" s="96" t="s">
        <v>74</v>
      </c>
      <c r="C120" s="14">
        <v>11354956</v>
      </c>
      <c r="D120" s="122"/>
      <c r="E120" s="93"/>
      <c r="F120" s="92"/>
      <c r="G120" s="92"/>
    </row>
    <row r="121" spans="1:7" ht="12.75">
      <c r="A121" s="39"/>
      <c r="B121" s="91" t="s">
        <v>8</v>
      </c>
      <c r="C121" s="85">
        <f>SUM(C120:C120)</f>
        <v>11354956</v>
      </c>
      <c r="D121" s="19"/>
      <c r="E121" s="93"/>
      <c r="F121" s="92"/>
      <c r="G121" s="92"/>
    </row>
    <row r="122" spans="1:7" ht="12.75">
      <c r="A122" s="39"/>
      <c r="B122" s="91"/>
      <c r="C122" s="90"/>
      <c r="D122" s="19"/>
      <c r="E122" s="93"/>
      <c r="F122" s="92"/>
      <c r="G122" s="92"/>
    </row>
    <row r="123" spans="1:7" ht="12.75">
      <c r="A123" s="74"/>
      <c r="B123" s="107" t="s">
        <v>50</v>
      </c>
      <c r="C123" s="14"/>
      <c r="D123" s="19"/>
      <c r="E123" s="93"/>
      <c r="F123" s="92"/>
      <c r="G123" s="92"/>
    </row>
    <row r="124" spans="1:7" ht="12.75">
      <c r="A124" s="28" t="s">
        <v>135</v>
      </c>
      <c r="B124" s="97" t="s">
        <v>136</v>
      </c>
      <c r="C124" s="14">
        <v>1160000</v>
      </c>
      <c r="D124" s="19" t="s">
        <v>137</v>
      </c>
      <c r="E124" s="93"/>
      <c r="F124" s="92"/>
      <c r="G124" s="92"/>
    </row>
    <row r="125" spans="1:7" ht="12.75">
      <c r="A125" s="28" t="s">
        <v>109</v>
      </c>
      <c r="B125" s="97" t="s">
        <v>138</v>
      </c>
      <c r="C125" s="14">
        <v>43000</v>
      </c>
      <c r="D125" s="19"/>
      <c r="E125" s="93"/>
      <c r="F125" s="92"/>
      <c r="G125" s="92"/>
    </row>
    <row r="126" spans="1:7" ht="13.5" thickBot="1">
      <c r="A126" s="31" t="s">
        <v>79</v>
      </c>
      <c r="B126" s="109" t="s">
        <v>139</v>
      </c>
      <c r="C126" s="126">
        <v>146000</v>
      </c>
      <c r="D126" s="17"/>
      <c r="E126" s="93"/>
      <c r="F126" s="92"/>
      <c r="G126" s="92"/>
    </row>
    <row r="127" spans="1:7" ht="12.75">
      <c r="A127" s="30" t="s">
        <v>79</v>
      </c>
      <c r="B127" s="127" t="s">
        <v>140</v>
      </c>
      <c r="C127" s="128">
        <v>17300000</v>
      </c>
      <c r="D127" s="110"/>
      <c r="E127" s="93"/>
      <c r="F127" s="92"/>
      <c r="G127" s="92"/>
    </row>
    <row r="128" spans="1:7" ht="12.75">
      <c r="A128" s="28" t="s">
        <v>141</v>
      </c>
      <c r="B128" s="97" t="s">
        <v>142</v>
      </c>
      <c r="C128" s="86">
        <v>180000</v>
      </c>
      <c r="D128" s="19"/>
      <c r="E128" s="93"/>
      <c r="F128" s="92"/>
      <c r="G128" s="92"/>
    </row>
    <row r="129" spans="1:7" ht="12.75">
      <c r="A129" s="28" t="s">
        <v>141</v>
      </c>
      <c r="B129" s="97" t="s">
        <v>143</v>
      </c>
      <c r="C129" s="86">
        <v>101000</v>
      </c>
      <c r="D129" s="19"/>
      <c r="E129" s="93"/>
      <c r="F129" s="92"/>
      <c r="G129" s="92"/>
    </row>
    <row r="130" spans="1:7" ht="12.75">
      <c r="A130" s="28" t="s">
        <v>98</v>
      </c>
      <c r="B130" s="97" t="s">
        <v>144</v>
      </c>
      <c r="C130" s="86">
        <v>100000</v>
      </c>
      <c r="D130" s="19"/>
      <c r="E130" s="93"/>
      <c r="F130" s="92"/>
      <c r="G130" s="92"/>
    </row>
    <row r="131" spans="1:7" ht="12.75">
      <c r="A131" s="28" t="s">
        <v>94</v>
      </c>
      <c r="B131" s="97" t="s">
        <v>146</v>
      </c>
      <c r="C131" s="86">
        <v>91000</v>
      </c>
      <c r="D131" s="19"/>
      <c r="E131" s="93"/>
      <c r="F131" s="92"/>
      <c r="G131" s="92"/>
    </row>
    <row r="132" spans="1:7" ht="12.75">
      <c r="A132" s="28" t="s">
        <v>94</v>
      </c>
      <c r="B132" s="97" t="s">
        <v>145</v>
      </c>
      <c r="C132" s="86">
        <v>800000</v>
      </c>
      <c r="D132" s="19"/>
      <c r="E132" s="93"/>
      <c r="F132" s="92"/>
      <c r="G132" s="92"/>
    </row>
    <row r="133" spans="1:7" ht="12.75">
      <c r="A133" s="28" t="s">
        <v>79</v>
      </c>
      <c r="B133" s="129" t="s">
        <v>147</v>
      </c>
      <c r="C133" s="105">
        <v>2742000</v>
      </c>
      <c r="D133" s="19"/>
      <c r="E133" s="93"/>
      <c r="F133" s="92"/>
      <c r="G133" s="92"/>
    </row>
    <row r="134" spans="1:7" ht="12.75">
      <c r="A134" s="28"/>
      <c r="B134" s="91" t="s">
        <v>40</v>
      </c>
      <c r="C134" s="85">
        <f>SUM(C124:C133)</f>
        <v>22663000</v>
      </c>
      <c r="D134" s="19"/>
      <c r="E134" s="93"/>
      <c r="F134" s="92"/>
      <c r="G134" s="92"/>
    </row>
    <row r="135" spans="1:7" ht="12.75">
      <c r="A135" s="28"/>
      <c r="B135" s="91"/>
      <c r="C135" s="85"/>
      <c r="D135" s="19"/>
      <c r="E135" s="93"/>
      <c r="F135" s="92"/>
      <c r="G135" s="92"/>
    </row>
    <row r="136" spans="1:7" ht="12.75">
      <c r="A136" s="28"/>
      <c r="B136" s="107" t="s">
        <v>128</v>
      </c>
      <c r="C136" s="85"/>
      <c r="D136" s="19"/>
      <c r="E136" s="93"/>
      <c r="F136" s="92"/>
      <c r="G136" s="92"/>
    </row>
    <row r="137" spans="1:7" ht="12.75">
      <c r="A137" s="28" t="s">
        <v>98</v>
      </c>
      <c r="B137" s="96" t="s">
        <v>129</v>
      </c>
      <c r="C137" s="86">
        <v>1300000</v>
      </c>
      <c r="D137" s="19" t="s">
        <v>130</v>
      </c>
      <c r="E137" s="93"/>
      <c r="F137" s="92"/>
      <c r="G137" s="92"/>
    </row>
    <row r="138" spans="1:7" ht="12.75">
      <c r="A138" s="28" t="s">
        <v>98</v>
      </c>
      <c r="B138" s="96" t="s">
        <v>131</v>
      </c>
      <c r="C138" s="86">
        <v>80000</v>
      </c>
      <c r="D138" s="19"/>
      <c r="E138" s="93"/>
      <c r="F138" s="92"/>
      <c r="G138" s="92"/>
    </row>
    <row r="139" spans="1:7" ht="12.75">
      <c r="A139" s="28"/>
      <c r="B139" s="91" t="s">
        <v>8</v>
      </c>
      <c r="C139" s="85">
        <f>SUM(C137:C138)</f>
        <v>1380000</v>
      </c>
      <c r="D139" s="19"/>
      <c r="E139" s="93"/>
      <c r="F139" s="92"/>
      <c r="G139" s="92"/>
    </row>
    <row r="140" spans="1:7" ht="13.5" thickBot="1">
      <c r="A140" s="123"/>
      <c r="B140" s="130"/>
      <c r="C140" s="131"/>
      <c r="D140" s="110"/>
      <c r="E140" s="93"/>
      <c r="F140" s="92"/>
      <c r="G140" s="92"/>
    </row>
    <row r="141" spans="1:7" ht="15.75" thickBot="1">
      <c r="A141" s="148"/>
      <c r="B141" s="149" t="s">
        <v>70</v>
      </c>
      <c r="C141" s="150">
        <f>SUM(C117+C121+C134+C139)</f>
        <v>36397956</v>
      </c>
      <c r="D141" s="132"/>
      <c r="E141" s="93"/>
      <c r="F141" s="92"/>
      <c r="G141" s="92"/>
    </row>
    <row r="142" spans="1:7" ht="15">
      <c r="A142" s="79"/>
      <c r="B142" s="81"/>
      <c r="C142" s="82"/>
      <c r="D142" s="80"/>
      <c r="E142" s="92"/>
      <c r="F142" s="92"/>
      <c r="G142" s="92"/>
    </row>
    <row r="143" spans="3:7" ht="12.75">
      <c r="C143" s="9"/>
      <c r="D143" s="5"/>
      <c r="E143" s="92"/>
      <c r="F143" s="92"/>
      <c r="G143" s="92"/>
    </row>
    <row r="144" spans="1:4" ht="12.75">
      <c r="A144" s="33"/>
      <c r="B144" s="118" t="s">
        <v>149</v>
      </c>
      <c r="C144" s="12"/>
      <c r="D144" s="5"/>
    </row>
    <row r="145" spans="1:4" ht="12.75">
      <c r="A145" s="33"/>
      <c r="B145" s="3"/>
      <c r="C145" s="12"/>
      <c r="D145" s="5"/>
    </row>
    <row r="146" spans="1:4" ht="12.75">
      <c r="A146" s="33"/>
      <c r="B146" s="87"/>
      <c r="C146" s="12"/>
      <c r="D146" s="5"/>
    </row>
    <row r="147" spans="2:3" ht="12.75">
      <c r="B147" s="87"/>
      <c r="C147" s="34"/>
    </row>
    <row r="148" spans="1:3" ht="12.75">
      <c r="A148" s="36"/>
      <c r="B148" s="37"/>
      <c r="C148" s="38"/>
    </row>
    <row r="149" spans="1:3" ht="12.75">
      <c r="A149" s="36"/>
      <c r="B149" s="37"/>
      <c r="C149" s="37"/>
    </row>
    <row r="150" spans="1:3" ht="12.75">
      <c r="A150" s="36"/>
      <c r="B150" s="37"/>
      <c r="C150" s="37"/>
    </row>
  </sheetData>
  <sheetProtection/>
  <mergeCells count="5">
    <mergeCell ref="A4:B4"/>
    <mergeCell ref="A48:B48"/>
    <mergeCell ref="D107:D110"/>
    <mergeCell ref="D97:D99"/>
    <mergeCell ref="E112:E113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2018-04-24T11:47:09Z</cp:lastPrinted>
  <dcterms:created xsi:type="dcterms:W3CDTF">1997-01-24T11:07:25Z</dcterms:created>
  <dcterms:modified xsi:type="dcterms:W3CDTF">2018-04-25T12:37:02Z</dcterms:modified>
  <cp:category/>
  <cp:version/>
  <cp:contentType/>
  <cp:contentStatus/>
</cp:coreProperties>
</file>