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rozpočet HČ 2020" sheetId="1" r:id="rId1"/>
    <sheet name="rozpočet DČ 2020" sheetId="2" r:id="rId2"/>
    <sheet name="usměrňování MP rok 2020" sheetId="3" r:id="rId3"/>
  </sheets>
  <definedNames>
    <definedName name="_xlnm.Print_Area" localSheetId="0">'rozpočet HČ 2020'!$A$1:$G$82</definedName>
  </definedNames>
  <calcPr fullCalcOnLoad="1"/>
</workbook>
</file>

<file path=xl/sharedStrings.xml><?xml version="1.0" encoding="utf-8"?>
<sst xmlns="http://schemas.openxmlformats.org/spreadsheetml/2006/main" count="283" uniqueCount="150">
  <si>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</si>
  <si>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</si>
  <si>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</si>
  <si>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</si>
  <si>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</si>
  <si>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</si>
  <si>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</si>
  <si>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</si>
  <si>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</si>
  <si>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</si>
  <si>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</si>
  <si>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</si>
  <si>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</si>
  <si>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</si>
  <si>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</si>
  <si>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</si>
  <si>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</si>
  <si>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</si>
  <si>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</si>
  <si>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</si>
  <si>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</si>
  <si>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</si>
  <si>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</si>
  <si>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</si>
  <si>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</si>
  <si>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</si>
  <si>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</si>
  <si>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</si>
  <si>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</si>
  <si>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</si>
  <si>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</si>
  <si>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</si>
  <si>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</si>
  <si>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</si>
  <si>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</si>
  <si>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</si>
  <si>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</si>
  <si>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</si>
  <si>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</si>
  <si>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</si>
  <si>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</si>
  <si>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</si>
  <si>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</si>
  <si>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</si>
  <si>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</si>
  <si>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</si>
  <si>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</si>
  <si>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</si>
  <si>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</si>
  <si>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</si>
  <si>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</si>
  <si>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</si>
  <si>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</si>
  <si>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</si>
  <si>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</si>
  <si>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</si>
  <si>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</si>
  <si>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</si>
  <si>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</si>
  <si>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</si>
  <si>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</si>
  <si>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</si>
  <si>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</si>
  <si>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</si>
  <si>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</si>
  <si>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</si>
  <si>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</si>
  <si>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</si>
  <si>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</si>
  <si>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</si>
  <si>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</si>
  <si>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</si>
  <si>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</si>
  <si>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PŘÍSPĚVEK NA PROVOZ (tř.5-tř.6)</t>
  </si>
  <si>
    <t xml:space="preserve">STANOVENÍ PŘÍSPĚVKU NA PROVOZ  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</si>
  <si>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</si>
  <si>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slovní komentář - viz. další list dokumentu</t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</si>
  <si>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</si>
  <si>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</si>
  <si>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</si>
  <si>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</si>
  <si>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</si>
  <si>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</si>
  <si>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</si>
  <si>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</si>
  <si>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</si>
  <si>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</si>
  <si>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</si>
  <si>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</si>
  <si>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</si>
  <si>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</si>
  <si>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</si>
  <si>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</si>
  <si>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 xml:space="preserve">                                                                             ROZPOČET HLAVNÍ ČINNOSTI NA ROK 2020  (návrh)                                                                      Příloha č. 2</t>
  </si>
  <si>
    <t>schválený rozpočet 2019</t>
  </si>
  <si>
    <t>očekávaná skutečnost 2019</t>
  </si>
  <si>
    <t>ROZPOČET 2020           návrh</t>
  </si>
  <si>
    <t>ROZPOČET 2020    schválený</t>
  </si>
  <si>
    <t xml:space="preserve">                                                                             ROZPOČET DOPLŇKOVÉ ČINNOSTI NA ROK 2020  (návrh)                                                          Příloha č. 2</t>
  </si>
  <si>
    <t>ROZPOČET 2020          návrh</t>
  </si>
  <si>
    <t>obsahuje 340 tis.na Historické slavnosti</t>
  </si>
  <si>
    <t>Za příspěvkovou organizaci:  Mgr. Irena Tronečková, ředitelka</t>
  </si>
  <si>
    <t>Vypracoval: Vránová</t>
  </si>
  <si>
    <t>Datum: 11. 9. 2019</t>
  </si>
  <si>
    <t>Organizace:</t>
  </si>
  <si>
    <t>Muzeum Velké Meziříčí</t>
  </si>
  <si>
    <t>Podklady pro usměrňování MP v roce 2020: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</si>
  <si>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</si>
  <si>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</si>
  <si>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</si>
  <si>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</si>
  <si>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</si>
  <si>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</si>
  <si>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</si>
  <si>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</si>
  <si>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</si>
  <si>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</si>
  <si>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</si>
  <si>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</si>
  <si>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</si>
  <si>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Ředitel - správce sbírek</t>
  </si>
  <si>
    <t>11/11</t>
  </si>
  <si>
    <t>1,-</t>
  </si>
  <si>
    <t>Historik-archivář-regionalista</t>
  </si>
  <si>
    <t>10/12</t>
  </si>
  <si>
    <t>Dokumentátor-propag.prac.-lektor</t>
  </si>
  <si>
    <t>9/7</t>
  </si>
  <si>
    <t>Dokumentátor-knihovník-lektor</t>
  </si>
  <si>
    <t>8/8</t>
  </si>
  <si>
    <t>Účetní</t>
  </si>
  <si>
    <t>9/11</t>
  </si>
  <si>
    <r>
      <t>Průvodce-pokladní</t>
    </r>
    <r>
      <rPr>
        <sz val="10"/>
        <color indexed="8"/>
        <rFont val="Calibri"/>
        <family val="2"/>
      </rPr>
      <t xml:space="preserve"> </t>
    </r>
  </si>
  <si>
    <t>5/10</t>
  </si>
  <si>
    <r>
      <t>Průvodce</t>
    </r>
  </si>
  <si>
    <t>5/9</t>
  </si>
  <si>
    <r>
      <t xml:space="preserve">Uklízečka </t>
    </r>
    <r>
      <rPr>
        <sz val="8"/>
        <color indexed="8"/>
        <rFont val="Calibri"/>
        <family val="2"/>
      </rPr>
      <t>(5 měsíců úv. 0,5; 7 měs. úv. 1,-)</t>
    </r>
  </si>
  <si>
    <t>3/12</t>
  </si>
  <si>
    <t>platy celkem v Kč</t>
  </si>
  <si>
    <r>
      <t xml:space="preserve">Předpokládané navýšení tarifů o 3 %   </t>
    </r>
    <r>
      <rPr>
        <b/>
        <sz val="9"/>
        <rFont val="Times New Roman CE"/>
        <family val="0"/>
      </rPr>
      <t>(175 316 Kč x 12 = 2 103 792 Kč x 3 %)</t>
    </r>
  </si>
  <si>
    <t>CELKEM</t>
  </si>
  <si>
    <t>Podklady pro usměrňování MP v roce 2020: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</si>
  <si>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</si>
  <si>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</si>
  <si>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</si>
  <si>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</si>
  <si>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 xml:space="preserve">průvodcovská a pořadatelská služba </t>
  </si>
  <si>
    <t>manipulační práce</t>
  </si>
  <si>
    <t>dohody celkem</t>
  </si>
  <si>
    <t>Za příspěvkovou organizaci: Mgr. Irena Tronečková, ředitelka</t>
  </si>
  <si>
    <t>Dne: 11. 9.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</si>
</sst>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9"/>
      <name val="Arial CE"/>
      <family val="0"/>
    </font>
    <font>
      <sz val="10"/>
      <name val="Arial"/>
      <family val="2"/>
    </font>
    <font>
      <sz val="11"/>
      <name val="Times New Roman CE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name val="Times New Roman CE"/>
      <family val="0"/>
    </font>
    <font>
      <b/>
      <sz val="9"/>
      <name val="Times New Roman CE"/>
      <family val="0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7" fillId="0" borderId="0" xfId="45" applyFont="1">
      <alignment/>
      <protection/>
    </xf>
    <xf numFmtId="0" fontId="35" fillId="0" borderId="0" xfId="45">
      <alignment/>
      <protection/>
    </xf>
    <xf numFmtId="0" fontId="54" fillId="0" borderId="0" xfId="45" applyFont="1">
      <alignment/>
      <protection/>
    </xf>
    <xf numFmtId="0" fontId="35" fillId="0" borderId="0" xfId="45" applyAlignment="1">
      <alignment horizontal="right"/>
      <protection/>
    </xf>
    <xf numFmtId="0" fontId="35" fillId="0" borderId="17" xfId="45" applyBorder="1">
      <alignment/>
      <protection/>
    </xf>
    <xf numFmtId="0" fontId="35" fillId="0" borderId="52" xfId="45" applyBorder="1">
      <alignment/>
      <protection/>
    </xf>
    <xf numFmtId="0" fontId="35" fillId="0" borderId="24" xfId="45" applyBorder="1">
      <alignment/>
      <protection/>
    </xf>
    <xf numFmtId="0" fontId="37" fillId="0" borderId="24" xfId="45" applyFont="1" applyBorder="1" applyAlignment="1">
      <alignment horizontal="center"/>
      <protection/>
    </xf>
    <xf numFmtId="0" fontId="37" fillId="0" borderId="14" xfId="45" applyFont="1" applyBorder="1">
      <alignment/>
      <protection/>
    </xf>
    <xf numFmtId="0" fontId="37" fillId="0" borderId="51" xfId="45" applyFont="1" applyBorder="1" applyAlignment="1">
      <alignment horizontal="center"/>
      <protection/>
    </xf>
    <xf numFmtId="0" fontId="37" fillId="0" borderId="44" xfId="45" applyFont="1" applyBorder="1" applyAlignment="1">
      <alignment horizontal="center"/>
      <protection/>
    </xf>
    <xf numFmtId="0" fontId="37" fillId="0" borderId="22" xfId="45" applyFont="1" applyBorder="1" applyAlignment="1">
      <alignment horizontal="center"/>
      <protection/>
    </xf>
    <xf numFmtId="0" fontId="37" fillId="0" borderId="53" xfId="45" applyFont="1" applyBorder="1" applyAlignment="1">
      <alignment horizontal="center"/>
      <protection/>
    </xf>
    <xf numFmtId="0" fontId="37" fillId="0" borderId="54" xfId="45" applyFont="1" applyBorder="1" applyAlignment="1">
      <alignment horizontal="center"/>
      <protection/>
    </xf>
    <xf numFmtId="0" fontId="37" fillId="0" borderId="55" xfId="45" applyFont="1" applyBorder="1" applyAlignment="1">
      <alignment horizontal="center"/>
      <protection/>
    </xf>
    <xf numFmtId="0" fontId="37" fillId="0" borderId="44" xfId="45" applyFont="1" applyFill="1" applyBorder="1" applyAlignment="1">
      <alignment horizontal="center"/>
      <protection/>
    </xf>
    <xf numFmtId="0" fontId="35" fillId="0" borderId="11" xfId="45" applyBorder="1">
      <alignment/>
      <protection/>
    </xf>
    <xf numFmtId="49" fontId="35" fillId="0" borderId="56" xfId="45" applyNumberFormat="1" applyBorder="1" applyAlignment="1">
      <alignment horizontal="center"/>
      <protection/>
    </xf>
    <xf numFmtId="0" fontId="35" fillId="0" borderId="32" xfId="45" applyBorder="1" applyAlignment="1">
      <alignment horizontal="center"/>
      <protection/>
    </xf>
    <xf numFmtId="3" fontId="9" fillId="0" borderId="57" xfId="46" applyNumberFormat="1" applyFont="1" applyBorder="1">
      <alignment/>
      <protection/>
    </xf>
    <xf numFmtId="3" fontId="35" fillId="0" borderId="56" xfId="45" applyNumberFormat="1" applyFill="1" applyBorder="1">
      <alignment/>
      <protection/>
    </xf>
    <xf numFmtId="3" fontId="35" fillId="0" borderId="58" xfId="45" applyNumberFormat="1" applyFill="1" applyBorder="1">
      <alignment/>
      <protection/>
    </xf>
    <xf numFmtId="3" fontId="35" fillId="0" borderId="50" xfId="45" applyNumberFormat="1" applyFill="1" applyBorder="1">
      <alignment/>
      <protection/>
    </xf>
    <xf numFmtId="3" fontId="35" fillId="0" borderId="32" xfId="45" applyNumberFormat="1" applyFill="1" applyBorder="1">
      <alignment/>
      <protection/>
    </xf>
    <xf numFmtId="3" fontId="35" fillId="0" borderId="0" xfId="45" applyNumberFormat="1">
      <alignment/>
      <protection/>
    </xf>
    <xf numFmtId="3" fontId="9" fillId="0" borderId="56" xfId="46" applyNumberFormat="1" applyFont="1" applyBorder="1">
      <alignment/>
      <protection/>
    </xf>
    <xf numFmtId="0" fontId="35" fillId="0" borderId="11" xfId="45" applyFill="1" applyBorder="1">
      <alignment/>
      <protection/>
    </xf>
    <xf numFmtId="3" fontId="9" fillId="0" borderId="57" xfId="46" applyNumberFormat="1" applyFont="1" applyFill="1" applyBorder="1">
      <alignment/>
      <protection/>
    </xf>
    <xf numFmtId="0" fontId="35" fillId="0" borderId="14" xfId="45" applyBorder="1">
      <alignment/>
      <protection/>
    </xf>
    <xf numFmtId="0" fontId="35" fillId="0" borderId="34" xfId="45" applyBorder="1" applyAlignment="1">
      <alignment horizontal="center"/>
      <protection/>
    </xf>
    <xf numFmtId="3" fontId="35" fillId="0" borderId="59" xfId="45" applyNumberFormat="1" applyBorder="1">
      <alignment/>
      <protection/>
    </xf>
    <xf numFmtId="3" fontId="35" fillId="0" borderId="59" xfId="45" applyNumberFormat="1" applyFill="1" applyBorder="1">
      <alignment/>
      <protection/>
    </xf>
    <xf numFmtId="3" fontId="35" fillId="0" borderId="60" xfId="45" applyNumberFormat="1" applyFill="1" applyBorder="1">
      <alignment/>
      <protection/>
    </xf>
    <xf numFmtId="3" fontId="35" fillId="0" borderId="22" xfId="45" applyNumberFormat="1" applyFill="1" applyBorder="1">
      <alignment/>
      <protection/>
    </xf>
    <xf numFmtId="3" fontId="35" fillId="0" borderId="34" xfId="45" applyNumberFormat="1" applyFill="1" applyBorder="1">
      <alignment/>
      <protection/>
    </xf>
    <xf numFmtId="3" fontId="35" fillId="0" borderId="21" xfId="45" applyNumberFormat="1" applyFill="1" applyBorder="1">
      <alignment/>
      <protection/>
    </xf>
    <xf numFmtId="0" fontId="35" fillId="0" borderId="23" xfId="45" applyBorder="1">
      <alignment/>
      <protection/>
    </xf>
    <xf numFmtId="0" fontId="37" fillId="0" borderId="28" xfId="45" applyFont="1" applyBorder="1" applyAlignment="1">
      <alignment horizontal="center"/>
      <protection/>
    </xf>
    <xf numFmtId="3" fontId="37" fillId="0" borderId="61" xfId="45" applyNumberFormat="1" applyFont="1" applyBorder="1">
      <alignment/>
      <protection/>
    </xf>
    <xf numFmtId="3" fontId="37" fillId="0" borderId="62" xfId="45" applyNumberFormat="1" applyFont="1" applyBorder="1">
      <alignment/>
      <protection/>
    </xf>
    <xf numFmtId="3" fontId="37" fillId="0" borderId="28" xfId="45" applyNumberFormat="1" applyFont="1" applyBorder="1">
      <alignment/>
      <protection/>
    </xf>
    <xf numFmtId="3" fontId="37" fillId="0" borderId="51" xfId="45" applyNumberFormat="1" applyFont="1" applyBorder="1">
      <alignment/>
      <protection/>
    </xf>
    <xf numFmtId="3" fontId="37" fillId="0" borderId="44" xfId="45" applyNumberFormat="1" applyFont="1" applyBorder="1">
      <alignment/>
      <protection/>
    </xf>
    <xf numFmtId="0" fontId="13" fillId="0" borderId="42" xfId="46" applyFont="1" applyBorder="1">
      <alignment/>
      <protection/>
    </xf>
    <xf numFmtId="0" fontId="9" fillId="0" borderId="37" xfId="46" applyFont="1" applyBorder="1" applyAlignment="1">
      <alignment horizontal="center"/>
      <protection/>
    </xf>
    <xf numFmtId="0" fontId="9" fillId="0" borderId="37" xfId="46" applyFont="1" applyBorder="1">
      <alignment/>
      <protection/>
    </xf>
    <xf numFmtId="0" fontId="9" fillId="0" borderId="63" xfId="46" applyFont="1" applyBorder="1" applyAlignment="1">
      <alignment horizontal="center"/>
      <protection/>
    </xf>
    <xf numFmtId="0" fontId="9" fillId="0" borderId="64" xfId="46" applyFont="1" applyBorder="1">
      <alignment/>
      <protection/>
    </xf>
    <xf numFmtId="3" fontId="37" fillId="0" borderId="42" xfId="45" applyNumberFormat="1" applyFont="1" applyBorder="1">
      <alignment/>
      <protection/>
    </xf>
    <xf numFmtId="3" fontId="37" fillId="0" borderId="64" xfId="45" applyNumberFormat="1" applyFont="1" applyBorder="1">
      <alignment/>
      <protection/>
    </xf>
    <xf numFmtId="3" fontId="37" fillId="0" borderId="16" xfId="45" applyNumberFormat="1" applyFont="1" applyBorder="1">
      <alignment/>
      <protection/>
    </xf>
    <xf numFmtId="0" fontId="13" fillId="0" borderId="0" xfId="46" applyFont="1" applyBorder="1">
      <alignment/>
      <protection/>
    </xf>
    <xf numFmtId="0" fontId="9" fillId="0" borderId="0" xfId="46" applyFont="1" applyBorder="1" applyAlignment="1">
      <alignment horizontal="center"/>
      <protection/>
    </xf>
    <xf numFmtId="0" fontId="9" fillId="0" borderId="0" xfId="46" applyFont="1" applyBorder="1">
      <alignment/>
      <protection/>
    </xf>
    <xf numFmtId="3" fontId="37" fillId="0" borderId="0" xfId="45" applyNumberFormat="1" applyFont="1" applyBorder="1">
      <alignment/>
      <protection/>
    </xf>
    <xf numFmtId="0" fontId="35" fillId="0" borderId="16" xfId="45" applyFont="1" applyBorder="1">
      <alignment/>
      <protection/>
    </xf>
    <xf numFmtId="0" fontId="35" fillId="0" borderId="61" xfId="45" applyBorder="1" applyAlignment="1">
      <alignment horizontal="center"/>
      <protection/>
    </xf>
    <xf numFmtId="0" fontId="35" fillId="0" borderId="62" xfId="45" applyBorder="1" applyAlignment="1">
      <alignment horizontal="center"/>
      <protection/>
    </xf>
    <xf numFmtId="0" fontId="35" fillId="0" borderId="63" xfId="45" applyBorder="1" applyAlignment="1">
      <alignment horizontal="center"/>
      <protection/>
    </xf>
    <xf numFmtId="0" fontId="35" fillId="0" borderId="16" xfId="45" applyBorder="1" applyAlignment="1">
      <alignment horizontal="center"/>
      <protection/>
    </xf>
    <xf numFmtId="0" fontId="55" fillId="0" borderId="11" xfId="45" applyFont="1" applyBorder="1">
      <alignment/>
      <protection/>
    </xf>
    <xf numFmtId="0" fontId="35" fillId="0" borderId="65" xfId="45" applyBorder="1">
      <alignment/>
      <protection/>
    </xf>
    <xf numFmtId="0" fontId="35" fillId="0" borderId="66" xfId="45" applyBorder="1">
      <alignment/>
      <protection/>
    </xf>
    <xf numFmtId="0" fontId="35" fillId="0" borderId="67" xfId="45" applyBorder="1">
      <alignment/>
      <protection/>
    </xf>
    <xf numFmtId="3" fontId="15" fillId="0" borderId="13" xfId="45" applyNumberFormat="1" applyFont="1" applyFill="1" applyBorder="1">
      <alignment/>
      <protection/>
    </xf>
    <xf numFmtId="0" fontId="10" fillId="0" borderId="11" xfId="45" applyFont="1" applyBorder="1">
      <alignment/>
      <protection/>
    </xf>
    <xf numFmtId="0" fontId="35" fillId="0" borderId="56" xfId="45" applyBorder="1">
      <alignment/>
      <protection/>
    </xf>
    <xf numFmtId="0" fontId="35" fillId="0" borderId="57" xfId="45" applyBorder="1">
      <alignment/>
      <protection/>
    </xf>
    <xf numFmtId="0" fontId="35" fillId="0" borderId="58" xfId="45" applyBorder="1">
      <alignment/>
      <protection/>
    </xf>
    <xf numFmtId="3" fontId="15" fillId="0" borderId="11" xfId="45" applyNumberFormat="1" applyFont="1" applyFill="1" applyBorder="1">
      <alignment/>
      <protection/>
    </xf>
    <xf numFmtId="49" fontId="35" fillId="0" borderId="0" xfId="45" applyNumberFormat="1" applyBorder="1" applyAlignment="1">
      <alignment horizontal="center"/>
      <protection/>
    </xf>
    <xf numFmtId="3" fontId="9" fillId="0" borderId="0" xfId="46" applyNumberFormat="1" applyFont="1" applyBorder="1">
      <alignment/>
      <protection/>
    </xf>
    <xf numFmtId="0" fontId="35" fillId="0" borderId="11" xfId="45" applyFont="1" applyBorder="1">
      <alignment/>
      <protection/>
    </xf>
    <xf numFmtId="0" fontId="35" fillId="0" borderId="0" xfId="45" applyBorder="1">
      <alignment/>
      <protection/>
    </xf>
    <xf numFmtId="0" fontId="35" fillId="0" borderId="21" xfId="45" applyFont="1" applyBorder="1">
      <alignment/>
      <protection/>
    </xf>
    <xf numFmtId="0" fontId="35" fillId="0" borderId="53" xfId="45" applyBorder="1">
      <alignment/>
      <protection/>
    </xf>
    <xf numFmtId="0" fontId="35" fillId="0" borderId="68" xfId="45" applyBorder="1">
      <alignment/>
      <protection/>
    </xf>
    <xf numFmtId="0" fontId="35" fillId="0" borderId="54" xfId="45" applyBorder="1">
      <alignment/>
      <protection/>
    </xf>
    <xf numFmtId="3" fontId="15" fillId="0" borderId="21" xfId="45" applyNumberFormat="1" applyFont="1" applyFill="1" applyBorder="1">
      <alignment/>
      <protection/>
    </xf>
    <xf numFmtId="0" fontId="35" fillId="0" borderId="14" xfId="45" applyFont="1" applyBorder="1">
      <alignment/>
      <protection/>
    </xf>
    <xf numFmtId="0" fontId="35" fillId="0" borderId="69" xfId="45" applyBorder="1">
      <alignment/>
      <protection/>
    </xf>
    <xf numFmtId="0" fontId="35" fillId="0" borderId="70" xfId="45" applyBorder="1">
      <alignment/>
      <protection/>
    </xf>
    <xf numFmtId="0" fontId="35" fillId="0" borderId="71" xfId="45" applyBorder="1">
      <alignment/>
      <protection/>
    </xf>
    <xf numFmtId="3" fontId="15" fillId="0" borderId="14" xfId="45" applyNumberFormat="1" applyFont="1" applyFill="1" applyBorder="1">
      <alignment/>
      <protection/>
    </xf>
    <xf numFmtId="0" fontId="15" fillId="0" borderId="0" xfId="45" applyFont="1">
      <alignment/>
      <protection/>
    </xf>
    <xf numFmtId="0" fontId="6" fillId="0" borderId="0" xfId="45" applyFont="1">
      <alignment/>
      <protection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2" borderId="42" xfId="0" applyFont="1" applyFill="1" applyBorder="1" applyAlignment="1" quotePrefix="1">
      <alignment vertical="center"/>
    </xf>
    <xf numFmtId="0" fontId="1" fillId="22" borderId="37" xfId="0" applyFont="1" applyFill="1" applyBorder="1" applyAlignment="1">
      <alignment vertical="center"/>
    </xf>
    <xf numFmtId="0" fontId="1" fillId="22" borderId="28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37" fillId="0" borderId="41" xfId="45" applyFont="1" applyBorder="1" applyAlignment="1">
      <alignment horizontal="center"/>
      <protection/>
    </xf>
    <xf numFmtId="0" fontId="37" fillId="0" borderId="72" xfId="45" applyFont="1" applyBorder="1" applyAlignment="1">
      <alignment horizontal="center"/>
      <protection/>
    </xf>
    <xf numFmtId="0" fontId="37" fillId="0" borderId="24" xfId="45" applyFont="1" applyBorder="1" applyAlignment="1">
      <alignment horizontal="center"/>
      <protection/>
    </xf>
    <xf numFmtId="3" fontId="2" fillId="7" borderId="23" xfId="0" applyNumberFormat="1" applyFont="1" applyFill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_Návrhy MR 2010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SheetLayoutView="100" zoomScalePageLayoutView="0" workbookViewId="0" topLeftCell="A1">
      <selection activeCell="H83" sqref="H83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26" t="s">
        <v>93</v>
      </c>
      <c r="B1" s="226"/>
      <c r="C1" s="226"/>
      <c r="D1" s="226"/>
      <c r="E1" s="226"/>
      <c r="F1" s="226"/>
      <c r="G1" s="226"/>
    </row>
    <row r="2" spans="1:7" ht="27.75" customHeight="1" thickBot="1">
      <c r="A2" s="227" t="s">
        <v>22</v>
      </c>
      <c r="B2" s="228"/>
      <c r="C2" s="229" t="s">
        <v>105</v>
      </c>
      <c r="D2" s="230"/>
      <c r="E2" s="230"/>
      <c r="F2" s="230"/>
      <c r="G2" s="231"/>
    </row>
    <row r="3" spans="1:7" s="15" customFormat="1" ht="51" customHeight="1" thickBot="1">
      <c r="A3" s="40" t="s">
        <v>1</v>
      </c>
      <c r="B3" s="41" t="s">
        <v>0</v>
      </c>
      <c r="C3" s="52" t="s">
        <v>94</v>
      </c>
      <c r="D3" s="52" t="s">
        <v>95</v>
      </c>
      <c r="E3" s="70" t="s">
        <v>96</v>
      </c>
      <c r="F3" s="68" t="s">
        <v>97</v>
      </c>
      <c r="G3" s="42" t="s">
        <v>92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105</v>
      </c>
      <c r="D4" s="99">
        <f>SUM(D5:D7)</f>
        <v>93</v>
      </c>
      <c r="E4" s="71">
        <f>SUM(E5:E7)</f>
        <v>106</v>
      </c>
      <c r="F4" s="113">
        <f>SUM(F5:F7)</f>
        <v>0</v>
      </c>
      <c r="G4" s="9"/>
    </row>
    <row r="5" spans="1:7" ht="18" customHeight="1">
      <c r="A5" s="232" t="s">
        <v>35</v>
      </c>
      <c r="B5" s="17" t="s">
        <v>36</v>
      </c>
      <c r="C5" s="6"/>
      <c r="D5" s="100"/>
      <c r="E5" s="72"/>
      <c r="F5" s="114"/>
      <c r="G5" s="3"/>
    </row>
    <row r="6" spans="1:8" ht="18" customHeight="1">
      <c r="A6" s="233"/>
      <c r="B6" s="19" t="s">
        <v>37</v>
      </c>
      <c r="C6" s="4">
        <v>18</v>
      </c>
      <c r="D6" s="65">
        <v>18</v>
      </c>
      <c r="E6" s="73">
        <v>19</v>
      </c>
      <c r="F6" s="115"/>
      <c r="G6" s="4"/>
      <c r="H6" s="50"/>
    </row>
    <row r="7" spans="1:7" ht="18" customHeight="1" thickBot="1">
      <c r="A7" s="234"/>
      <c r="B7" s="20" t="s">
        <v>38</v>
      </c>
      <c r="C7" s="7">
        <v>87</v>
      </c>
      <c r="D7" s="101">
        <v>75</v>
      </c>
      <c r="E7" s="74">
        <v>87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353</v>
      </c>
      <c r="D8" s="60">
        <f>SUM(D9:D12)</f>
        <v>353</v>
      </c>
      <c r="E8" s="75">
        <f>SUM(E9:E12)</f>
        <v>355</v>
      </c>
      <c r="F8" s="113">
        <f>SUM(F9:F12)</f>
        <v>0</v>
      </c>
      <c r="G8" s="11"/>
    </row>
    <row r="9" spans="1:7" ht="18" customHeight="1">
      <c r="A9" s="235" t="s">
        <v>35</v>
      </c>
      <c r="B9" s="21" t="s">
        <v>39</v>
      </c>
      <c r="C9" s="3">
        <v>18</v>
      </c>
      <c r="D9" s="61">
        <v>18</v>
      </c>
      <c r="E9" s="76">
        <v>20</v>
      </c>
      <c r="F9" s="117"/>
      <c r="G9" s="3"/>
    </row>
    <row r="10" spans="1:7" ht="18" customHeight="1">
      <c r="A10" s="236"/>
      <c r="B10" s="19" t="s">
        <v>40</v>
      </c>
      <c r="C10" s="6">
        <v>35</v>
      </c>
      <c r="D10" s="100">
        <v>35</v>
      </c>
      <c r="E10" s="72">
        <v>35</v>
      </c>
      <c r="F10" s="114"/>
      <c r="G10" s="6"/>
    </row>
    <row r="11" spans="1:7" ht="18" customHeight="1">
      <c r="A11" s="236"/>
      <c r="B11" s="19" t="s">
        <v>41</v>
      </c>
      <c r="C11" s="4">
        <v>300</v>
      </c>
      <c r="D11" s="65">
        <v>300</v>
      </c>
      <c r="E11" s="73">
        <v>300</v>
      </c>
      <c r="F11" s="115"/>
      <c r="G11" s="4"/>
    </row>
    <row r="12" spans="1:7" ht="18" customHeight="1" thickBot="1">
      <c r="A12" s="237"/>
      <c r="B12" s="20" t="s">
        <v>42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>
        <v>20</v>
      </c>
      <c r="D13" s="99">
        <v>20</v>
      </c>
      <c r="E13" s="71">
        <v>20</v>
      </c>
      <c r="F13" s="116"/>
      <c r="G13" s="9"/>
    </row>
    <row r="14" spans="1:8" s="1" customFormat="1" ht="18" customHeight="1" thickBot="1">
      <c r="A14" s="45" t="s">
        <v>58</v>
      </c>
      <c r="B14" s="23" t="s">
        <v>59</v>
      </c>
      <c r="C14" s="9"/>
      <c r="D14" s="99">
        <v>-4</v>
      </c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75</v>
      </c>
      <c r="D15" s="60">
        <v>40</v>
      </c>
      <c r="E15" s="75">
        <v>60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>
        <v>10</v>
      </c>
      <c r="D16" s="99">
        <v>15</v>
      </c>
      <c r="E16" s="71">
        <v>15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>
        <v>15</v>
      </c>
      <c r="D17" s="60">
        <v>15</v>
      </c>
      <c r="E17" s="75">
        <v>15</v>
      </c>
      <c r="F17" s="113"/>
      <c r="G17" s="10"/>
    </row>
    <row r="18" spans="1:7" ht="18" customHeight="1" thickBot="1">
      <c r="A18" s="16">
        <v>516</v>
      </c>
      <c r="B18" s="16" t="s">
        <v>60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1018</v>
      </c>
      <c r="D19" s="98">
        <f>SUM(D20:D22)</f>
        <v>1055</v>
      </c>
      <c r="E19" s="93">
        <f>SUM(E20:E22)</f>
        <v>1119</v>
      </c>
      <c r="F19" s="113">
        <f>SUM(F20:F22)</f>
        <v>0</v>
      </c>
      <c r="G19" s="11"/>
    </row>
    <row r="20" spans="1:7" s="15" customFormat="1" ht="18" customHeight="1">
      <c r="A20" s="25" t="s">
        <v>35</v>
      </c>
      <c r="B20" s="21" t="s">
        <v>43</v>
      </c>
      <c r="C20" s="108">
        <v>30</v>
      </c>
      <c r="D20" s="102">
        <v>30</v>
      </c>
      <c r="E20" s="110">
        <v>30</v>
      </c>
      <c r="F20" s="117"/>
      <c r="G20" s="12"/>
    </row>
    <row r="21" spans="1:7" s="15" customFormat="1" ht="18" customHeight="1">
      <c r="A21" s="22"/>
      <c r="B21" s="19" t="s">
        <v>44</v>
      </c>
      <c r="C21" s="13">
        <v>455</v>
      </c>
      <c r="D21" s="103">
        <v>455</v>
      </c>
      <c r="E21" s="111">
        <v>500</v>
      </c>
      <c r="F21" s="115"/>
      <c r="G21" s="13"/>
    </row>
    <row r="22" spans="1:7" s="15" customFormat="1" ht="18" customHeight="1" thickBot="1">
      <c r="A22" s="22"/>
      <c r="B22" s="18" t="s">
        <v>38</v>
      </c>
      <c r="C22" s="109">
        <v>533</v>
      </c>
      <c r="D22" s="104">
        <v>570</v>
      </c>
      <c r="E22" s="112">
        <v>589</v>
      </c>
      <c r="F22" s="119"/>
      <c r="G22" s="136" t="s">
        <v>100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2483</v>
      </c>
      <c r="D23" s="60">
        <f>SUM(D24:D27)</f>
        <v>2389</v>
      </c>
      <c r="E23" s="75">
        <f>SUM(E24:E27)</f>
        <v>2488</v>
      </c>
      <c r="F23" s="113">
        <f>SUM(F24:F27)</f>
        <v>0</v>
      </c>
      <c r="G23" s="60"/>
    </row>
    <row r="24" spans="1:7" ht="18" customHeight="1">
      <c r="A24" s="54" t="s">
        <v>35</v>
      </c>
      <c r="B24" s="59" t="s">
        <v>45</v>
      </c>
      <c r="C24" s="3">
        <v>2364</v>
      </c>
      <c r="D24" s="61">
        <v>2364</v>
      </c>
      <c r="E24" s="72">
        <v>2366</v>
      </c>
      <c r="F24" s="114"/>
      <c r="G24" s="61"/>
    </row>
    <row r="25" spans="1:7" ht="18" customHeight="1">
      <c r="A25" s="55"/>
      <c r="B25" s="63" t="s">
        <v>46</v>
      </c>
      <c r="C25" s="6">
        <v>39</v>
      </c>
      <c r="D25" s="100">
        <v>25</v>
      </c>
      <c r="E25" s="73">
        <v>42</v>
      </c>
      <c r="F25" s="115"/>
      <c r="G25" s="65"/>
    </row>
    <row r="26" spans="1:7" ht="18" customHeight="1">
      <c r="A26" s="55"/>
      <c r="B26" s="55" t="s">
        <v>47</v>
      </c>
      <c r="C26" s="5">
        <v>80</v>
      </c>
      <c r="D26" s="66"/>
      <c r="E26" s="78">
        <v>80</v>
      </c>
      <c r="F26" s="120"/>
      <c r="G26" s="66"/>
    </row>
    <row r="27" spans="1:7" ht="18" customHeight="1" thickBot="1">
      <c r="A27" s="56"/>
      <c r="B27" s="64" t="s">
        <v>48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845</v>
      </c>
      <c r="D28" s="60">
        <v>725</v>
      </c>
      <c r="E28" s="75">
        <v>841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>
        <v>7</v>
      </c>
      <c r="D29" s="60">
        <v>7</v>
      </c>
      <c r="E29" s="75">
        <v>7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>
        <v>126</v>
      </c>
      <c r="D30" s="60">
        <v>126</v>
      </c>
      <c r="E30" s="75">
        <v>126</v>
      </c>
      <c r="F30" s="113"/>
      <c r="G30" s="11"/>
    </row>
    <row r="31" spans="1:7" s="15" customFormat="1" ht="18" customHeight="1" thickBot="1">
      <c r="A31" s="16">
        <v>528</v>
      </c>
      <c r="B31" s="16" t="s">
        <v>23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31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32</v>
      </c>
      <c r="C33" s="11">
        <v>7</v>
      </c>
      <c r="D33" s="60">
        <v>7</v>
      </c>
      <c r="E33" s="75">
        <v>7</v>
      </c>
      <c r="F33" s="113"/>
      <c r="G33" s="11"/>
    </row>
    <row r="34" spans="1:7" s="15" customFormat="1" ht="18" customHeight="1" thickBot="1">
      <c r="A34" s="28" t="s">
        <v>64</v>
      </c>
      <c r="B34" s="16" t="s">
        <v>28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33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61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34</v>
      </c>
      <c r="C37" s="11">
        <v>50</v>
      </c>
      <c r="D37" s="60">
        <v>40</v>
      </c>
      <c r="E37" s="75">
        <v>40</v>
      </c>
      <c r="F37" s="113"/>
      <c r="G37" s="11"/>
    </row>
    <row r="38" spans="1:7" s="15" customFormat="1" ht="18" customHeight="1" thickBot="1">
      <c r="A38" s="28" t="s">
        <v>65</v>
      </c>
      <c r="B38" s="16" t="s">
        <v>56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62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57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51</v>
      </c>
      <c r="C41" s="11">
        <v>55</v>
      </c>
      <c r="D41" s="60">
        <v>55</v>
      </c>
      <c r="E41" s="75">
        <v>65</v>
      </c>
      <c r="F41" s="113"/>
      <c r="G41" s="11"/>
    </row>
    <row r="42" spans="1:7" s="15" customFormat="1" ht="18" customHeight="1" thickBot="1">
      <c r="A42" s="28">
        <v>549</v>
      </c>
      <c r="B42" s="16" t="s">
        <v>63</v>
      </c>
      <c r="C42" s="11">
        <v>23</v>
      </c>
      <c r="D42" s="60">
        <v>23</v>
      </c>
      <c r="E42" s="75">
        <v>23</v>
      </c>
      <c r="F42" s="113"/>
      <c r="G42" s="11"/>
    </row>
    <row r="43" spans="1:7" s="15" customFormat="1" ht="18" customHeight="1" thickBot="1">
      <c r="A43" s="28" t="s">
        <v>70</v>
      </c>
      <c r="B43" s="16" t="s">
        <v>68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49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77</v>
      </c>
      <c r="B45" s="16" t="s">
        <v>80</v>
      </c>
      <c r="C45" s="11"/>
      <c r="D45" s="60"/>
      <c r="E45" s="75"/>
      <c r="F45" s="113"/>
      <c r="G45" s="92" t="s">
        <v>78</v>
      </c>
    </row>
    <row r="46" spans="1:7" s="15" customFormat="1" ht="18" customHeight="1" thickBot="1">
      <c r="A46" s="45" t="s">
        <v>77</v>
      </c>
      <c r="B46" s="22" t="s">
        <v>79</v>
      </c>
      <c r="C46" s="62"/>
      <c r="D46" s="105"/>
      <c r="E46" s="79"/>
      <c r="F46" s="120"/>
      <c r="G46" s="89" t="s">
        <v>81</v>
      </c>
    </row>
    <row r="47" spans="1:7" s="15" customFormat="1" ht="18" customHeight="1" thickBot="1">
      <c r="A47" s="29"/>
      <c r="B47" s="29" t="s">
        <v>52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5192</v>
      </c>
      <c r="D48" s="99">
        <f>SUM(D4,D8,D13:D19,D23,D28:D47)</f>
        <v>4959</v>
      </c>
      <c r="E48" s="71">
        <f>SUM(E4,E8,E13:E19,E23,E28:E47)</f>
        <v>5287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94</v>
      </c>
      <c r="D51" s="52" t="s">
        <v>95</v>
      </c>
      <c r="E51" s="70" t="s">
        <v>96</v>
      </c>
      <c r="F51" s="68" t="s">
        <v>97</v>
      </c>
      <c r="G51" s="42" t="s">
        <v>75</v>
      </c>
    </row>
    <row r="52" spans="1:7" s="15" customFormat="1" ht="18" customHeight="1" thickBot="1">
      <c r="A52" s="30">
        <v>602</v>
      </c>
      <c r="B52" s="16" t="s">
        <v>24</v>
      </c>
      <c r="C52" s="11">
        <v>360</v>
      </c>
      <c r="D52" s="60">
        <v>350</v>
      </c>
      <c r="E52" s="75">
        <v>360</v>
      </c>
      <c r="F52" s="113"/>
      <c r="G52" s="16"/>
    </row>
    <row r="53" spans="1:7" s="15" customFormat="1" ht="18" customHeight="1" thickBot="1">
      <c r="A53" s="16">
        <v>603</v>
      </c>
      <c r="B53" s="16" t="s">
        <v>25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26</v>
      </c>
      <c r="C54" s="11">
        <v>50</v>
      </c>
      <c r="D54" s="60">
        <v>40</v>
      </c>
      <c r="E54" s="75">
        <v>50</v>
      </c>
      <c r="F54" s="113"/>
      <c r="G54" s="16"/>
    </row>
    <row r="55" spans="1:7" s="15" customFormat="1" ht="18" customHeight="1" thickBot="1">
      <c r="A55" s="28">
        <v>609</v>
      </c>
      <c r="B55" s="16" t="s">
        <v>27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53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28</v>
      </c>
      <c r="C57" s="11"/>
      <c r="D57" s="60"/>
      <c r="E57" s="75"/>
      <c r="F57" s="113"/>
      <c r="G57" s="31"/>
    </row>
    <row r="58" spans="1:7" ht="18" customHeight="1" thickBot="1">
      <c r="A58" s="45" t="s">
        <v>66</v>
      </c>
      <c r="B58" s="22" t="s">
        <v>67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29</v>
      </c>
      <c r="C59" s="11">
        <v>305</v>
      </c>
      <c r="D59" s="60">
        <v>50</v>
      </c>
      <c r="E59" s="75">
        <v>305</v>
      </c>
      <c r="F59" s="113"/>
      <c r="G59" s="16"/>
    </row>
    <row r="60" spans="1:7" s="15" customFormat="1" ht="18" customHeight="1" thickBot="1">
      <c r="A60" s="16">
        <v>649</v>
      </c>
      <c r="B60" s="16" t="s">
        <v>30</v>
      </c>
      <c r="C60" s="11"/>
      <c r="D60" s="60">
        <v>8</v>
      </c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>
        <v>1</v>
      </c>
      <c r="D61" s="60">
        <v>1</v>
      </c>
      <c r="E61" s="75">
        <v>1</v>
      </c>
      <c r="F61" s="113"/>
      <c r="G61" s="31"/>
    </row>
    <row r="62" spans="1:7" ht="18" customHeight="1" thickBot="1">
      <c r="A62" s="51" t="s">
        <v>71</v>
      </c>
      <c r="B62" s="26" t="s">
        <v>72</v>
      </c>
      <c r="C62" s="12"/>
      <c r="D62" s="53"/>
      <c r="E62" s="81"/>
      <c r="F62" s="122"/>
      <c r="G62" s="43"/>
    </row>
    <row r="63" spans="1:7" ht="18" customHeight="1" thickBot="1">
      <c r="A63" s="28" t="s">
        <v>54</v>
      </c>
      <c r="B63" s="16" t="s">
        <v>55</v>
      </c>
      <c r="C63" s="11">
        <f>SUM(C64:C66)</f>
        <v>4476</v>
      </c>
      <c r="D63" s="98">
        <f>SUM(D64:D66)</f>
        <v>4476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35</v>
      </c>
      <c r="B64" s="130" t="s">
        <v>82</v>
      </c>
      <c r="C64" s="131">
        <v>4476</v>
      </c>
      <c r="D64" s="132">
        <v>4476</v>
      </c>
      <c r="E64" s="133">
        <v>0</v>
      </c>
      <c r="F64" s="134"/>
      <c r="G64" s="135" t="s">
        <v>91</v>
      </c>
    </row>
    <row r="65" spans="1:7" ht="18" customHeight="1" thickBot="1">
      <c r="A65" s="90"/>
      <c r="B65" s="91" t="s">
        <v>83</v>
      </c>
      <c r="C65" s="11"/>
      <c r="D65" s="60"/>
      <c r="E65" s="81"/>
      <c r="F65" s="122"/>
      <c r="G65" s="43" t="s">
        <v>78</v>
      </c>
    </row>
    <row r="66" spans="1:7" ht="18" customHeight="1" thickBot="1">
      <c r="A66" s="95"/>
      <c r="B66" s="96" t="s">
        <v>84</v>
      </c>
      <c r="C66" s="44"/>
      <c r="D66" s="106"/>
      <c r="E66" s="97"/>
      <c r="F66" s="121"/>
      <c r="G66" s="32" t="s">
        <v>81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5192</v>
      </c>
      <c r="D67" s="9">
        <f>SUM(D52:D63)</f>
        <v>4925</v>
      </c>
      <c r="E67" s="9">
        <f>SUM(E52:E63)</f>
        <v>716</v>
      </c>
      <c r="F67" s="9">
        <f>SUM(F52:F63)</f>
        <v>0</v>
      </c>
      <c r="G67" s="23"/>
    </row>
    <row r="68" spans="1:7" s="15" customFormat="1" ht="18" customHeight="1" thickBot="1">
      <c r="A68" s="1"/>
      <c r="B68" s="1"/>
      <c r="C68" s="2"/>
      <c r="D68" s="2"/>
      <c r="E68" s="2"/>
      <c r="F68" s="2"/>
      <c r="G68" s="1"/>
    </row>
    <row r="69" spans="1:7" s="15" customFormat="1" ht="46.5" customHeight="1" thickBot="1">
      <c r="A69" s="57" t="s">
        <v>85</v>
      </c>
      <c r="B69" s="57"/>
      <c r="C69" s="57"/>
      <c r="D69" s="57"/>
      <c r="E69" s="88" t="s">
        <v>96</v>
      </c>
      <c r="F69" s="68" t="s">
        <v>97</v>
      </c>
      <c r="G69" s="57"/>
    </row>
    <row r="70" spans="1:7" ht="18" customHeight="1">
      <c r="A70" s="21" t="s">
        <v>17</v>
      </c>
      <c r="B70" s="21" t="s">
        <v>86</v>
      </c>
      <c r="C70" s="35">
        <f>SUM(C67)</f>
        <v>5192</v>
      </c>
      <c r="D70" s="35">
        <f>SUM(D67)</f>
        <v>4925</v>
      </c>
      <c r="E70" s="82">
        <f>SUM(E67)</f>
        <v>716</v>
      </c>
      <c r="F70" s="85">
        <f>SUM(F67)</f>
        <v>0</v>
      </c>
      <c r="G70" s="21"/>
    </row>
    <row r="71" spans="1:7" ht="18" customHeight="1">
      <c r="A71" s="27" t="s">
        <v>17</v>
      </c>
      <c r="B71" s="27" t="s">
        <v>87</v>
      </c>
      <c r="C71" s="123">
        <f>'rozpočet DČ 2020'!C71</f>
        <v>95</v>
      </c>
      <c r="D71" s="123">
        <f>'rozpočet DČ 2020'!D71</f>
        <v>69</v>
      </c>
      <c r="E71" s="125">
        <f>'rozpočet DČ 2020'!E71</f>
        <v>90</v>
      </c>
      <c r="F71" s="126">
        <f>'rozpočet DČ 2020'!F71</f>
        <v>0</v>
      </c>
      <c r="G71" s="27"/>
    </row>
    <row r="72" spans="1:7" ht="18" customHeight="1">
      <c r="A72" s="19" t="s">
        <v>19</v>
      </c>
      <c r="B72" s="19" t="s">
        <v>88</v>
      </c>
      <c r="C72" s="124">
        <f>SUM(C48)</f>
        <v>5192</v>
      </c>
      <c r="D72" s="124">
        <f>SUM(D48)</f>
        <v>4959</v>
      </c>
      <c r="E72" s="125">
        <f>SUM(E48)</f>
        <v>5287</v>
      </c>
      <c r="F72" s="126">
        <f>SUM(F48)</f>
        <v>0</v>
      </c>
      <c r="G72" s="127"/>
    </row>
    <row r="73" spans="1:7" ht="18" customHeight="1" thickBot="1">
      <c r="A73" s="20" t="s">
        <v>19</v>
      </c>
      <c r="B73" s="20" t="s">
        <v>89</v>
      </c>
      <c r="C73" s="128">
        <f>'rozpočet DČ 2020'!C72</f>
        <v>15</v>
      </c>
      <c r="D73" s="128">
        <f>'rozpočet DČ 2020'!D72</f>
        <v>20</v>
      </c>
      <c r="E73" s="125">
        <f>'rozpočet DČ 2020'!E72</f>
        <v>20</v>
      </c>
      <c r="F73" s="126">
        <f>'rozpočet DČ 2020'!F72</f>
        <v>0</v>
      </c>
      <c r="G73" s="20"/>
    </row>
    <row r="74" spans="1:7" s="15" customFormat="1" ht="18" customHeight="1" thickBot="1">
      <c r="A74" s="16"/>
      <c r="B74" s="38" t="s">
        <v>90</v>
      </c>
      <c r="C74" s="39">
        <f>SUM(C72-C70)</f>
        <v>0</v>
      </c>
      <c r="D74" s="39">
        <f>SUM(D72-D70)</f>
        <v>34</v>
      </c>
      <c r="E74" s="241">
        <f>SUM(E72-E70)</f>
        <v>4571</v>
      </c>
      <c r="F74" s="87">
        <f>SUM(F72-F70)</f>
        <v>0</v>
      </c>
      <c r="G74" s="16"/>
    </row>
    <row r="75" spans="1:7" s="15" customFormat="1" ht="18" customHeight="1">
      <c r="A75" s="1"/>
      <c r="B75" s="47"/>
      <c r="C75" s="48"/>
      <c r="D75" s="48"/>
      <c r="E75" s="129"/>
      <c r="F75" s="129"/>
      <c r="G75" s="1"/>
    </row>
    <row r="76" spans="1:7" s="15" customFormat="1" ht="18" customHeight="1">
      <c r="A76" s="224" t="s">
        <v>69</v>
      </c>
      <c r="B76" s="224"/>
      <c r="C76" s="224"/>
      <c r="D76" s="224"/>
      <c r="E76" s="224"/>
      <c r="F76" s="224"/>
      <c r="G76" s="224"/>
    </row>
    <row r="77" spans="1:7" s="15" customFormat="1" ht="18" customHeight="1">
      <c r="A77" s="58" t="s">
        <v>76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137" t="s">
        <v>101</v>
      </c>
      <c r="B80" s="137"/>
    </row>
    <row r="81" spans="1:2" ht="18" customHeight="1">
      <c r="A81" s="225" t="s">
        <v>102</v>
      </c>
      <c r="B81" s="225"/>
    </row>
    <row r="82" spans="1:2" ht="18" customHeight="1">
      <c r="A82" s="225" t="s">
        <v>103</v>
      </c>
      <c r="B82" s="225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_1"/>
    <protectedRange sqref="C52:G63" name="Oblast8_1"/>
    <protectedRange sqref="C9:G18" name="Oblast4_1"/>
    <protectedRange sqref="C20:G21 C22:F22" name="Oblast3_1"/>
    <protectedRange sqref="C9:G18" name="Oblast2_1"/>
    <protectedRange sqref="C5:G7" name="Oblast1_1"/>
    <protectedRange sqref="C20:G21 C22:F22" name="Oblast6_1"/>
    <protectedRange sqref="C24:G47" name="Oblast7_1"/>
    <protectedRange sqref="C64:G66" name="Oblast8_2_1"/>
    <protectedRange sqref="G22" name="Oblast3_1_1"/>
    <protectedRange sqref="G22" name="Oblast6_1_1"/>
    <protectedRange sqref="C80:G82" name="Oblast9_1_1"/>
  </protectedRanges>
  <mergeCells count="8">
    <mergeCell ref="A76:G76"/>
    <mergeCell ref="A81:B81"/>
    <mergeCell ref="A82:B82"/>
    <mergeCell ref="A1:G1"/>
    <mergeCell ref="A2:B2"/>
    <mergeCell ref="C2:G2"/>
    <mergeCell ref="A5:A7"/>
    <mergeCell ref="A9:A12"/>
  </mergeCells>
  <printOptions horizontalCentered="1"/>
  <pageMargins left="0" right="0" top="0.3937007874015748" bottom="0.3937007874015748" header="0.5118110236220472" footer="0.5118110236220472"/>
  <pageSetup horizontalDpi="1200" verticalDpi="1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49">
      <selection activeCell="C2" sqref="C2:G2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26" t="s">
        <v>98</v>
      </c>
      <c r="B1" s="226"/>
      <c r="C1" s="226"/>
      <c r="D1" s="226"/>
      <c r="E1" s="226"/>
      <c r="F1" s="226"/>
      <c r="G1" s="226"/>
    </row>
    <row r="2" spans="1:7" ht="27.75" customHeight="1" thickBot="1">
      <c r="A2" s="227" t="s">
        <v>22</v>
      </c>
      <c r="B2" s="228"/>
      <c r="C2" s="229" t="s">
        <v>105</v>
      </c>
      <c r="D2" s="230"/>
      <c r="E2" s="230"/>
      <c r="F2" s="230"/>
      <c r="G2" s="231"/>
    </row>
    <row r="3" spans="1:7" s="15" customFormat="1" ht="51" customHeight="1" thickBot="1">
      <c r="A3" s="40" t="s">
        <v>1</v>
      </c>
      <c r="B3" s="41" t="s">
        <v>0</v>
      </c>
      <c r="C3" s="52" t="s">
        <v>94</v>
      </c>
      <c r="D3" s="52" t="s">
        <v>95</v>
      </c>
      <c r="E3" s="70" t="s">
        <v>99</v>
      </c>
      <c r="F3" s="68" t="s">
        <v>97</v>
      </c>
      <c r="G3" s="42" t="s">
        <v>92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7" ht="18" customHeight="1">
      <c r="A5" s="232" t="s">
        <v>35</v>
      </c>
      <c r="B5" s="17" t="s">
        <v>36</v>
      </c>
      <c r="C5" s="3"/>
      <c r="D5" s="100"/>
      <c r="E5" s="72"/>
      <c r="F5" s="117"/>
      <c r="G5" s="3"/>
    </row>
    <row r="6" spans="1:8" ht="18" customHeight="1">
      <c r="A6" s="233"/>
      <c r="B6" s="19" t="s">
        <v>37</v>
      </c>
      <c r="C6" s="4" t="s">
        <v>50</v>
      </c>
      <c r="D6" s="65"/>
      <c r="E6" s="73"/>
      <c r="F6" s="115"/>
      <c r="G6" s="4"/>
      <c r="H6" s="50"/>
    </row>
    <row r="7" spans="1:7" ht="18" customHeight="1" thickBot="1">
      <c r="A7" s="234"/>
      <c r="B7" s="20" t="s">
        <v>38</v>
      </c>
      <c r="C7" s="7"/>
      <c r="D7" s="101"/>
      <c r="E7" s="74"/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5" t="s">
        <v>35</v>
      </c>
      <c r="B9" s="21" t="s">
        <v>39</v>
      </c>
      <c r="C9" s="3"/>
      <c r="D9" s="61"/>
      <c r="E9" s="76"/>
      <c r="F9" s="117"/>
      <c r="G9" s="3"/>
    </row>
    <row r="10" spans="1:7" ht="18" customHeight="1">
      <c r="A10" s="236"/>
      <c r="B10" s="19" t="s">
        <v>40</v>
      </c>
      <c r="C10" s="6"/>
      <c r="D10" s="100"/>
      <c r="E10" s="72"/>
      <c r="F10" s="114"/>
      <c r="G10" s="6"/>
    </row>
    <row r="11" spans="1:7" ht="18" customHeight="1">
      <c r="A11" s="236"/>
      <c r="B11" s="19" t="s">
        <v>41</v>
      </c>
      <c r="C11" s="4"/>
      <c r="D11" s="65"/>
      <c r="E11" s="73"/>
      <c r="F11" s="115"/>
      <c r="G11" s="4"/>
    </row>
    <row r="12" spans="1:7" ht="18" customHeight="1" thickBot="1">
      <c r="A12" s="237"/>
      <c r="B12" s="20" t="s">
        <v>42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>
        <v>15</v>
      </c>
      <c r="D13" s="99">
        <v>20</v>
      </c>
      <c r="E13" s="71">
        <v>20</v>
      </c>
      <c r="F13" s="116"/>
      <c r="G13" s="9"/>
    </row>
    <row r="14" spans="1:8" s="1" customFormat="1" ht="18" customHeight="1" thickBot="1">
      <c r="A14" s="45" t="s">
        <v>58</v>
      </c>
      <c r="B14" s="23" t="s">
        <v>59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60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35</v>
      </c>
      <c r="B20" s="21" t="s">
        <v>43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44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38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35</v>
      </c>
      <c r="B24" s="59" t="s">
        <v>45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46</v>
      </c>
      <c r="C25" s="4"/>
      <c r="D25" s="65"/>
      <c r="E25" s="73"/>
      <c r="F25" s="115"/>
      <c r="G25" s="65"/>
    </row>
    <row r="26" spans="1:7" ht="18" customHeight="1">
      <c r="A26" s="55"/>
      <c r="B26" s="55" t="s">
        <v>47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48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23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31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32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64</v>
      </c>
      <c r="B34" s="16" t="s">
        <v>28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33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61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34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65</v>
      </c>
      <c r="B38" s="16" t="s">
        <v>56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62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57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51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63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70</v>
      </c>
      <c r="B43" s="16" t="s">
        <v>68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49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77</v>
      </c>
      <c r="B45" s="16" t="s">
        <v>80</v>
      </c>
      <c r="C45" s="11"/>
      <c r="D45" s="60"/>
      <c r="E45" s="75"/>
      <c r="F45" s="113"/>
      <c r="G45" s="92" t="s">
        <v>78</v>
      </c>
    </row>
    <row r="46" spans="1:7" s="15" customFormat="1" ht="18" customHeight="1" thickBot="1">
      <c r="A46" s="45" t="s">
        <v>77</v>
      </c>
      <c r="B46" s="22" t="s">
        <v>79</v>
      </c>
      <c r="C46" s="62"/>
      <c r="D46" s="105"/>
      <c r="E46" s="79"/>
      <c r="F46" s="120"/>
      <c r="G46" s="89" t="s">
        <v>81</v>
      </c>
    </row>
    <row r="47" spans="1:7" s="15" customFormat="1" ht="18" customHeight="1" thickBot="1">
      <c r="A47" s="29"/>
      <c r="B47" s="29" t="s">
        <v>52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15</v>
      </c>
      <c r="D48" s="99">
        <f>SUM(D4,D8,D13:D19,D23,D28:D47)</f>
        <v>20</v>
      </c>
      <c r="E48" s="71">
        <f>SUM(E4,E8,E13:E19,E23,E28:E47)</f>
        <v>20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94</v>
      </c>
      <c r="D51" s="52" t="s">
        <v>95</v>
      </c>
      <c r="E51" s="70" t="s">
        <v>96</v>
      </c>
      <c r="F51" s="68" t="s">
        <v>97</v>
      </c>
      <c r="G51" s="42" t="s">
        <v>75</v>
      </c>
    </row>
    <row r="52" spans="1:7" s="15" customFormat="1" ht="18" customHeight="1" thickBot="1">
      <c r="A52" s="30">
        <v>602</v>
      </c>
      <c r="B52" s="16" t="s">
        <v>24</v>
      </c>
      <c r="C52" s="11">
        <v>70</v>
      </c>
      <c r="D52" s="60">
        <v>39</v>
      </c>
      <c r="E52" s="75">
        <v>60</v>
      </c>
      <c r="F52" s="113"/>
      <c r="G52" s="16"/>
    </row>
    <row r="53" spans="1:7" s="15" customFormat="1" ht="18" customHeight="1" thickBot="1">
      <c r="A53" s="16">
        <v>603</v>
      </c>
      <c r="B53" s="16" t="s">
        <v>25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26</v>
      </c>
      <c r="C54" s="11">
        <v>25</v>
      </c>
      <c r="D54" s="60">
        <v>30</v>
      </c>
      <c r="E54" s="75">
        <v>30</v>
      </c>
      <c r="F54" s="113"/>
      <c r="G54" s="16"/>
    </row>
    <row r="55" spans="1:7" s="15" customFormat="1" ht="18" customHeight="1" thickBot="1">
      <c r="A55" s="28">
        <v>609</v>
      </c>
      <c r="B55" s="16" t="s">
        <v>27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53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28</v>
      </c>
      <c r="C57" s="11"/>
      <c r="D57" s="60"/>
      <c r="E57" s="75"/>
      <c r="F57" s="113"/>
      <c r="G57" s="31"/>
    </row>
    <row r="58" spans="1:7" ht="18" customHeight="1" thickBot="1">
      <c r="A58" s="45" t="s">
        <v>66</v>
      </c>
      <c r="B58" s="22" t="s">
        <v>67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29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30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71</v>
      </c>
      <c r="B62" s="26" t="s">
        <v>72</v>
      </c>
      <c r="C62" s="12"/>
      <c r="D62" s="53"/>
      <c r="E62" s="81"/>
      <c r="F62" s="122"/>
      <c r="G62" s="43"/>
    </row>
    <row r="63" spans="1:7" ht="18" customHeight="1" thickBot="1">
      <c r="A63" s="28" t="s">
        <v>54</v>
      </c>
      <c r="B63" s="16" t="s">
        <v>55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35</v>
      </c>
      <c r="B64" s="91" t="s">
        <v>82</v>
      </c>
      <c r="C64" s="11"/>
      <c r="D64" s="60"/>
      <c r="E64" s="81"/>
      <c r="F64" s="122"/>
      <c r="G64" s="43"/>
    </row>
    <row r="65" spans="1:7" ht="18" customHeight="1" thickBot="1">
      <c r="A65" s="90"/>
      <c r="B65" s="91" t="s">
        <v>83</v>
      </c>
      <c r="C65" s="11"/>
      <c r="D65" s="60"/>
      <c r="E65" s="81"/>
      <c r="F65" s="122"/>
      <c r="G65" s="43" t="s">
        <v>78</v>
      </c>
    </row>
    <row r="66" spans="1:7" ht="18" customHeight="1" thickBot="1">
      <c r="A66" s="95"/>
      <c r="B66" s="96" t="s">
        <v>84</v>
      </c>
      <c r="C66" s="44"/>
      <c r="D66" s="106"/>
      <c r="E66" s="97"/>
      <c r="F66" s="121"/>
      <c r="G66" s="32" t="s">
        <v>81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95</v>
      </c>
      <c r="D67" s="9">
        <f>SUM(D52:D63)</f>
        <v>69</v>
      </c>
      <c r="E67" s="9">
        <f>SUM(E52:E63)</f>
        <v>90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50</v>
      </c>
    </row>
    <row r="70" spans="1:7" s="15" customFormat="1" ht="46.5" customHeight="1" thickBot="1">
      <c r="A70" s="57" t="s">
        <v>74</v>
      </c>
      <c r="B70" s="57"/>
      <c r="C70" s="57"/>
      <c r="D70" s="57"/>
      <c r="E70" s="88" t="s">
        <v>96</v>
      </c>
      <c r="F70" s="68" t="s">
        <v>97</v>
      </c>
      <c r="G70" s="57"/>
    </row>
    <row r="71" spans="1:7" ht="18" customHeight="1">
      <c r="A71" s="21" t="s">
        <v>17</v>
      </c>
      <c r="B71" s="21" t="s">
        <v>18</v>
      </c>
      <c r="C71" s="35">
        <f>SUM(C67)</f>
        <v>95</v>
      </c>
      <c r="D71" s="35">
        <f>SUM(D67)</f>
        <v>69</v>
      </c>
      <c r="E71" s="82">
        <f>SUM(E67)</f>
        <v>90</v>
      </c>
      <c r="F71" s="85">
        <f>SUM(F67)</f>
        <v>0</v>
      </c>
      <c r="G71" s="21"/>
    </row>
    <row r="72" spans="1:7" ht="18" customHeight="1" thickBot="1">
      <c r="A72" s="36" t="s">
        <v>19</v>
      </c>
      <c r="B72" s="36" t="s">
        <v>20</v>
      </c>
      <c r="C72" s="37">
        <f>SUM(C48)</f>
        <v>15</v>
      </c>
      <c r="D72" s="37">
        <f>SUM(D48)</f>
        <v>20</v>
      </c>
      <c r="E72" s="83">
        <f>SUM(E48)</f>
        <v>20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73</v>
      </c>
      <c r="C73" s="39">
        <f>SUM(C72-C71)</f>
        <v>-80</v>
      </c>
      <c r="D73" s="39">
        <f>SUM(D72-D71)</f>
        <v>-49</v>
      </c>
      <c r="E73" s="84">
        <f>SUM(E72-E71)</f>
        <v>-70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24" t="s">
        <v>69</v>
      </c>
      <c r="B76" s="224"/>
      <c r="C76" s="224"/>
      <c r="D76" s="224"/>
      <c r="E76" s="224"/>
      <c r="F76" s="224"/>
      <c r="G76" s="224"/>
    </row>
    <row r="77" spans="1:7" s="15" customFormat="1" ht="18" customHeight="1">
      <c r="A77" s="58" t="s">
        <v>76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137" t="s">
        <v>101</v>
      </c>
      <c r="B80" s="137"/>
    </row>
    <row r="81" spans="1:2" ht="18" customHeight="1">
      <c r="A81" s="225" t="s">
        <v>102</v>
      </c>
      <c r="B81" s="225"/>
    </row>
    <row r="82" spans="1:2" ht="18" customHeight="1">
      <c r="A82" s="225" t="s">
        <v>103</v>
      </c>
      <c r="B82" s="225"/>
    </row>
    <row r="83" ht="18" customHeight="1"/>
  </sheetData>
  <sheetProtection/>
  <protectedRanges>
    <protectedRange sqref="C2" name="Oblast10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  <protectedRange sqref="C80:G82" name="Oblast9_1_1"/>
  </protectedRanges>
  <mergeCells count="8">
    <mergeCell ref="A81:B81"/>
    <mergeCell ref="A82:B82"/>
    <mergeCell ref="A1:G1"/>
    <mergeCell ref="A2:B2"/>
    <mergeCell ref="C2:G2"/>
    <mergeCell ref="A5:A7"/>
    <mergeCell ref="A9:A12"/>
    <mergeCell ref="A76:G76"/>
  </mergeCells>
  <printOptions horizontalCentered="1"/>
  <pageMargins left="0.1968503937007874" right="0.1968503937007874" top="0.3937007874015748" bottom="0.3937007874015748" header="0.31496062992125984" footer="0.31496062992125984"/>
  <pageSetup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4">
      <selection activeCell="G31" sqref="G31"/>
    </sheetView>
  </sheetViews>
  <sheetFormatPr defaultColWidth="9.00390625" defaultRowHeight="12.75"/>
  <cols>
    <col min="1" max="1" width="30.625" style="139" customWidth="1"/>
    <col min="2" max="3" width="11.625" style="139" customWidth="1"/>
    <col min="4" max="4" width="14.375" style="139" customWidth="1"/>
    <col min="5" max="7" width="16.625" style="139" customWidth="1"/>
    <col min="8" max="8" width="15.625" style="139" customWidth="1"/>
    <col min="9" max="9" width="17.75390625" style="139" customWidth="1"/>
    <col min="10" max="16384" width="9.125" style="139" customWidth="1"/>
  </cols>
  <sheetData>
    <row r="1" spans="1:3" ht="18" customHeight="1">
      <c r="A1" s="138" t="s">
        <v>104</v>
      </c>
      <c r="B1" s="138" t="s">
        <v>105</v>
      </c>
      <c r="C1" s="138"/>
    </row>
    <row r="2" ht="18" customHeight="1"/>
    <row r="3" spans="1:3" ht="18" customHeight="1">
      <c r="A3" s="140" t="s">
        <v>106</v>
      </c>
      <c r="B3" s="140"/>
      <c r="C3" s="140"/>
    </row>
    <row r="4" spans="1:9" ht="18" customHeight="1" thickBot="1">
      <c r="A4" s="140"/>
      <c r="B4" s="140"/>
      <c r="C4" s="140"/>
      <c r="I4" s="141" t="s">
        <v>107</v>
      </c>
    </row>
    <row r="5" spans="1:9" ht="18" customHeight="1">
      <c r="A5" s="142"/>
      <c r="B5" s="143"/>
      <c r="C5" s="144"/>
      <c r="D5" s="238" t="s">
        <v>108</v>
      </c>
      <c r="E5" s="238"/>
      <c r="F5" s="238"/>
      <c r="G5" s="239" t="s">
        <v>109</v>
      </c>
      <c r="H5" s="240"/>
      <c r="I5" s="145" t="s">
        <v>110</v>
      </c>
    </row>
    <row r="6" spans="1:9" ht="18" customHeight="1" thickBot="1">
      <c r="A6" s="146" t="s">
        <v>111</v>
      </c>
      <c r="B6" s="147" t="s">
        <v>112</v>
      </c>
      <c r="C6" s="148" t="s">
        <v>113</v>
      </c>
      <c r="D6" s="149" t="s">
        <v>114</v>
      </c>
      <c r="E6" s="150" t="s">
        <v>115</v>
      </c>
      <c r="F6" s="151" t="s">
        <v>116</v>
      </c>
      <c r="G6" s="149" t="s">
        <v>117</v>
      </c>
      <c r="H6" s="152" t="s">
        <v>118</v>
      </c>
      <c r="I6" s="153" t="s">
        <v>119</v>
      </c>
    </row>
    <row r="7" spans="1:10" ht="18" customHeight="1">
      <c r="A7" s="154" t="s">
        <v>120</v>
      </c>
      <c r="B7" s="155" t="s">
        <v>121</v>
      </c>
      <c r="C7" s="156" t="s">
        <v>122</v>
      </c>
      <c r="D7" s="157">
        <v>30030</v>
      </c>
      <c r="E7" s="158">
        <v>6500</v>
      </c>
      <c r="F7" s="159"/>
      <c r="G7" s="160">
        <v>4000</v>
      </c>
      <c r="H7" s="161"/>
      <c r="I7" s="161">
        <f>(D7+E7+F7+G7+H7)*12</f>
        <v>486360</v>
      </c>
      <c r="J7" s="162"/>
    </row>
    <row r="8" spans="1:9" ht="18" customHeight="1">
      <c r="A8" s="154" t="s">
        <v>123</v>
      </c>
      <c r="B8" s="155" t="s">
        <v>124</v>
      </c>
      <c r="C8" s="156" t="s">
        <v>122</v>
      </c>
      <c r="D8" s="163">
        <v>28750</v>
      </c>
      <c r="E8" s="158"/>
      <c r="F8" s="159"/>
      <c r="G8" s="160">
        <v>400</v>
      </c>
      <c r="H8" s="161"/>
      <c r="I8" s="161">
        <f aca="true" t="shared" si="0" ref="I8:I14">(D8+E8+F8+G8+H8)*12</f>
        <v>349800</v>
      </c>
    </row>
    <row r="9" spans="1:9" ht="18" customHeight="1">
      <c r="A9" s="164" t="s">
        <v>125</v>
      </c>
      <c r="B9" s="155" t="s">
        <v>126</v>
      </c>
      <c r="C9" s="156" t="s">
        <v>122</v>
      </c>
      <c r="D9" s="163">
        <v>22010</v>
      </c>
      <c r="E9" s="158"/>
      <c r="F9" s="161">
        <v>400</v>
      </c>
      <c r="G9" s="160">
        <v>400</v>
      </c>
      <c r="H9" s="161"/>
      <c r="I9" s="161">
        <f t="shared" si="0"/>
        <v>273720</v>
      </c>
    </row>
    <row r="10" spans="1:9" ht="18" customHeight="1">
      <c r="A10" s="164" t="s">
        <v>127</v>
      </c>
      <c r="B10" s="155" t="s">
        <v>128</v>
      </c>
      <c r="C10" s="156" t="s">
        <v>122</v>
      </c>
      <c r="D10" s="157">
        <v>21030</v>
      </c>
      <c r="E10" s="158"/>
      <c r="F10" s="161">
        <v>600</v>
      </c>
      <c r="G10" s="160">
        <v>400</v>
      </c>
      <c r="H10" s="161"/>
      <c r="I10" s="161">
        <f t="shared" si="0"/>
        <v>264360</v>
      </c>
    </row>
    <row r="11" spans="1:9" ht="18" customHeight="1">
      <c r="A11" s="154" t="s">
        <v>129</v>
      </c>
      <c r="B11" s="155" t="s">
        <v>130</v>
      </c>
      <c r="C11" s="156" t="s">
        <v>122</v>
      </c>
      <c r="D11" s="157">
        <v>25510</v>
      </c>
      <c r="E11" s="158"/>
      <c r="F11" s="161"/>
      <c r="G11" s="160">
        <v>400</v>
      </c>
      <c r="H11" s="161"/>
      <c r="I11" s="161">
        <f t="shared" si="0"/>
        <v>310920</v>
      </c>
    </row>
    <row r="12" spans="1:9" ht="18" customHeight="1">
      <c r="A12" s="154" t="s">
        <v>131</v>
      </c>
      <c r="B12" s="155" t="s">
        <v>132</v>
      </c>
      <c r="C12" s="156" t="s">
        <v>122</v>
      </c>
      <c r="D12" s="165">
        <v>17780</v>
      </c>
      <c r="E12" s="158"/>
      <c r="F12" s="161">
        <v>1500</v>
      </c>
      <c r="G12" s="160">
        <v>400</v>
      </c>
      <c r="H12" s="161"/>
      <c r="I12" s="161">
        <f t="shared" si="0"/>
        <v>236160</v>
      </c>
    </row>
    <row r="13" spans="1:9" ht="18" customHeight="1">
      <c r="A13" s="164" t="s">
        <v>133</v>
      </c>
      <c r="B13" s="155" t="s">
        <v>134</v>
      </c>
      <c r="C13" s="156" t="s">
        <v>122</v>
      </c>
      <c r="D13" s="165">
        <v>17150</v>
      </c>
      <c r="E13" s="158"/>
      <c r="F13" s="161">
        <v>800</v>
      </c>
      <c r="G13" s="160">
        <v>400</v>
      </c>
      <c r="H13" s="161"/>
      <c r="I13" s="161">
        <f t="shared" si="0"/>
        <v>220200</v>
      </c>
    </row>
    <row r="14" spans="1:9" ht="18" customHeight="1" thickBot="1">
      <c r="A14" s="166" t="s">
        <v>135</v>
      </c>
      <c r="B14" s="155" t="s">
        <v>136</v>
      </c>
      <c r="C14" s="167">
        <v>0.8</v>
      </c>
      <c r="D14" s="168">
        <v>13056</v>
      </c>
      <c r="E14" s="169"/>
      <c r="F14" s="170"/>
      <c r="G14" s="171">
        <v>400</v>
      </c>
      <c r="H14" s="172"/>
      <c r="I14" s="173">
        <f t="shared" si="0"/>
        <v>161472</v>
      </c>
    </row>
    <row r="15" spans="1:9" ht="18" customHeight="1" thickBot="1">
      <c r="A15" s="146" t="s">
        <v>137</v>
      </c>
      <c r="B15" s="174"/>
      <c r="C15" s="175">
        <v>7.8</v>
      </c>
      <c r="D15" s="176">
        <f aca="true" t="shared" si="1" ref="D15:I15">SUM(D7:D14)</f>
        <v>175316</v>
      </c>
      <c r="E15" s="177">
        <f t="shared" si="1"/>
        <v>6500</v>
      </c>
      <c r="F15" s="178">
        <f t="shared" si="1"/>
        <v>3300</v>
      </c>
      <c r="G15" s="179">
        <f t="shared" si="1"/>
        <v>6800</v>
      </c>
      <c r="H15" s="180">
        <f t="shared" si="1"/>
        <v>0</v>
      </c>
      <c r="I15" s="180">
        <f t="shared" si="1"/>
        <v>2302992</v>
      </c>
    </row>
    <row r="16" spans="1:9" ht="18" customHeight="1" thickBot="1">
      <c r="A16" s="181" t="s">
        <v>138</v>
      </c>
      <c r="B16" s="182"/>
      <c r="C16" s="183"/>
      <c r="D16" s="183"/>
      <c r="E16" s="184"/>
      <c r="F16" s="185"/>
      <c r="G16" s="186"/>
      <c r="H16" s="187"/>
      <c r="I16" s="188">
        <v>63114</v>
      </c>
    </row>
    <row r="17" spans="1:9" ht="18" customHeight="1">
      <c r="A17" s="189" t="s">
        <v>139</v>
      </c>
      <c r="B17" s="190"/>
      <c r="C17" s="191"/>
      <c r="D17" s="191"/>
      <c r="E17" s="190"/>
      <c r="F17" s="191"/>
      <c r="G17" s="192"/>
      <c r="H17" s="192"/>
      <c r="I17" s="192">
        <f>SUM(I15:I16)</f>
        <v>2366106</v>
      </c>
    </row>
    <row r="18" ht="18" customHeight="1"/>
    <row r="19" ht="18" customHeight="1">
      <c r="A19" s="140" t="s">
        <v>140</v>
      </c>
    </row>
    <row r="20" ht="18" customHeight="1">
      <c r="A20" s="140"/>
    </row>
    <row r="21" spans="1:5" ht="18" customHeight="1" thickBot="1">
      <c r="A21" s="140"/>
      <c r="E21" s="141" t="s">
        <v>107</v>
      </c>
    </row>
    <row r="22" spans="1:5" ht="18" customHeight="1" thickBot="1">
      <c r="A22" s="193" t="s">
        <v>111</v>
      </c>
      <c r="B22" s="194" t="s">
        <v>141</v>
      </c>
      <c r="C22" s="195" t="s">
        <v>142</v>
      </c>
      <c r="D22" s="196" t="s">
        <v>143</v>
      </c>
      <c r="E22" s="197" t="s">
        <v>144</v>
      </c>
    </row>
    <row r="23" spans="1:5" ht="18" customHeight="1">
      <c r="A23" s="198" t="s">
        <v>145</v>
      </c>
      <c r="B23" s="199">
        <v>150</v>
      </c>
      <c r="C23" s="200">
        <v>130</v>
      </c>
      <c r="D23" s="201"/>
      <c r="E23" s="202">
        <f>SUM(B23*C23)</f>
        <v>19500</v>
      </c>
    </row>
    <row r="24" spans="1:8" ht="18" customHeight="1">
      <c r="A24" s="203" t="s">
        <v>146</v>
      </c>
      <c r="B24" s="204">
        <v>125</v>
      </c>
      <c r="C24" s="205">
        <v>180</v>
      </c>
      <c r="D24" s="206"/>
      <c r="E24" s="207">
        <f>SUM(B24*C24)</f>
        <v>22500</v>
      </c>
      <c r="G24" s="208"/>
      <c r="H24" s="209"/>
    </row>
    <row r="25" spans="1:8" ht="18" customHeight="1">
      <c r="A25" s="210"/>
      <c r="B25" s="204"/>
      <c r="C25" s="205"/>
      <c r="D25" s="206"/>
      <c r="E25" s="207"/>
      <c r="G25" s="211"/>
      <c r="H25" s="211"/>
    </row>
    <row r="26" spans="1:8" ht="18" customHeight="1">
      <c r="A26" s="210"/>
      <c r="B26" s="204"/>
      <c r="C26" s="205"/>
      <c r="D26" s="206"/>
      <c r="E26" s="207"/>
      <c r="G26" s="211"/>
      <c r="H26" s="211"/>
    </row>
    <row r="27" spans="1:8" ht="18" customHeight="1">
      <c r="A27" s="210"/>
      <c r="B27" s="204"/>
      <c r="C27" s="205"/>
      <c r="D27" s="206"/>
      <c r="E27" s="207"/>
      <c r="G27" s="211"/>
      <c r="H27" s="211"/>
    </row>
    <row r="28" spans="1:8" ht="18" customHeight="1">
      <c r="A28" s="210"/>
      <c r="B28" s="204"/>
      <c r="C28" s="205"/>
      <c r="D28" s="206"/>
      <c r="E28" s="207"/>
      <c r="G28" s="211"/>
      <c r="H28" s="211"/>
    </row>
    <row r="29" spans="1:8" ht="18" customHeight="1" thickBot="1">
      <c r="A29" s="212"/>
      <c r="B29" s="213"/>
      <c r="C29" s="214"/>
      <c r="D29" s="215"/>
      <c r="E29" s="216"/>
      <c r="G29" s="211"/>
      <c r="H29" s="211"/>
    </row>
    <row r="30" spans="1:8" ht="18" customHeight="1" thickBot="1">
      <c r="A30" s="217" t="s">
        <v>147</v>
      </c>
      <c r="B30" s="218">
        <f>SUM(B23:B29)</f>
        <v>275</v>
      </c>
      <c r="C30" s="219"/>
      <c r="D30" s="220"/>
      <c r="E30" s="221">
        <f>SUM(E23:E29)</f>
        <v>42000</v>
      </c>
      <c r="G30" s="211"/>
      <c r="H30" s="209"/>
    </row>
    <row r="31" spans="1:8" ht="18" customHeight="1">
      <c r="A31" s="140"/>
      <c r="G31" s="208"/>
      <c r="H31" s="209"/>
    </row>
    <row r="32" spans="1:3" ht="18" customHeight="1">
      <c r="A32" s="222" t="s">
        <v>148</v>
      </c>
      <c r="B32" s="222"/>
      <c r="C32" s="223"/>
    </row>
    <row r="33" ht="18" customHeight="1"/>
    <row r="34" spans="1:2" ht="18" customHeight="1">
      <c r="A34" s="139" t="s">
        <v>102</v>
      </c>
      <c r="B34" s="139" t="s">
        <v>149</v>
      </c>
    </row>
    <row r="35" ht="18" customHeight="1"/>
    <row r="36" ht="18" customHeight="1"/>
  </sheetData>
  <sheetProtection/>
  <mergeCells count="2">
    <mergeCell ref="D5:F5"/>
    <mergeCell ref="G5:H5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2019-10-03T12:23:08Z</cp:lastPrinted>
  <dcterms:created xsi:type="dcterms:W3CDTF">1997-01-24T11:07:25Z</dcterms:created>
  <dcterms:modified xsi:type="dcterms:W3CDTF">2019-10-03T12:27:18Z</dcterms:modified>
  <cp:category/>
  <cp:version/>
  <cp:contentType/>
  <cp:contentStatus/>
</cp:coreProperties>
</file>