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activeTab="0"/>
  </bookViews>
  <sheets>
    <sheet name="rozpočet 2019" sheetId="1" r:id="rId1"/>
    <sheet name="komentář č.1 ostatní služby" sheetId="2" r:id="rId2"/>
    <sheet name="komentář č.2 výnosy z prodeje " sheetId="3" r:id="rId3"/>
    <sheet name="komentář č.3 náklady město" sheetId="4" r:id="rId4"/>
    <sheet name="rozbor medializace a komunikace" sheetId="5" r:id="rId5"/>
    <sheet name="univerzální akce ve městě" sheetId="6" r:id="rId6"/>
    <sheet name="List4" sheetId="7" r:id="rId7"/>
    <sheet name="List5" sheetId="8" r:id="rId8"/>
  </sheets>
  <definedNames>
    <definedName name="_xlnm.Print_Area" localSheetId="0">'rozpočet 2019'!$A$1:$K$69</definedName>
  </definedNames>
  <calcPr fullCalcOnLoad="1"/>
</workbook>
</file>

<file path=xl/sharedStrings.xml><?xml version="1.0" encoding="utf-8"?>
<sst xmlns="http://schemas.openxmlformats.org/spreadsheetml/2006/main" count="447" uniqueCount="231">
  <si>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</si>
  <si>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</si>
  <si>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</si>
  <si>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</si>
  <si>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</si>
  <si>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</si>
  <si>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</si>
  <si>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</si>
  <si>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</si>
  <si>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</si>
  <si>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</si>
  <si>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</si>
  <si>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</si>
  <si>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</si>
  <si>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</si>
  <si>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</si>
  <si>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</si>
  <si>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</si>
  <si>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</si>
  <si>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</si>
  <si>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</si>
  <si>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</si>
  <si>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Jiné sociální náklady</t>
  </si>
  <si>
    <t>Ostatní náklady z činnosti</t>
  </si>
  <si>
    <t>Výnosy z prodeje služeb</t>
  </si>
  <si>
    <t>Výnosy z pronájmu</t>
  </si>
  <si>
    <t>Jiné výnosy z vlastních výkonů</t>
  </si>
  <si>
    <t>Jiné pokuty a penále</t>
  </si>
  <si>
    <t>Výnosy z prodeje DHM kromě pozemků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</si>
  <si>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</si>
  <si>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</si>
  <si>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</si>
  <si>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</si>
  <si>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</si>
  <si>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</si>
  <si>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</si>
  <si>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</si>
  <si>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</si>
  <si>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</si>
  <si>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</si>
  <si>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</si>
  <si>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DDHM</t>
  </si>
  <si>
    <t>ostatní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</si>
  <si>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</si>
  <si>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</si>
  <si>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</si>
  <si>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</si>
  <si>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</si>
  <si>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</si>
  <si>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</si>
  <si>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</si>
  <si>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</si>
  <si>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</si>
  <si>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Výnosy z prodaného zboží</t>
  </si>
  <si>
    <t>voda (bez stočného-je ve službách)</t>
  </si>
  <si>
    <t>knihy, propagační materiály</t>
  </si>
  <si>
    <t>Jiné provozní výnosy - dotace</t>
  </si>
  <si>
    <t>činnost</t>
  </si>
  <si>
    <t>Tvorba zúčtování rezerv</t>
  </si>
  <si>
    <t>poznámka, komentář (uvést
číselný odkaz na list 2-komentář)</t>
  </si>
  <si>
    <t>schválený rozpočet 2018</t>
  </si>
  <si>
    <t xml:space="preserve">JUPITER CLUB s.r.o. VELKÉ MEZIŘÍČÍ </t>
  </si>
  <si>
    <t>DOTACE dílčí</t>
  </si>
  <si>
    <r>
      <t>ROZPOČET NA ROK 2019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(v tis.Kč) </t>
    </r>
  </si>
  <si>
    <t>očekávaná skutečnost 2018</t>
  </si>
  <si>
    <t>požadavek 2019</t>
  </si>
  <si>
    <t>schválený rozpočet 2019</t>
  </si>
  <si>
    <t>STANOVENÍ VÝŠE DOTACE  na rok 2019</t>
  </si>
  <si>
    <t>DOTACE CELKEM 2019</t>
  </si>
  <si>
    <t>úsek medializace a komunikace</t>
  </si>
  <si>
    <t>synt.</t>
  </si>
  <si>
    <t>celkem</t>
  </si>
  <si>
    <t>medializace</t>
  </si>
  <si>
    <t>půjčovné</t>
  </si>
  <si>
    <t>odpady</t>
  </si>
  <si>
    <t>inzerce, reklama, propagace</t>
  </si>
  <si>
    <t>revize, požární ochrana</t>
  </si>
  <si>
    <t>tisk</t>
  </si>
  <si>
    <t>honoráře, ozvučení, tech.zajištění, ubytování</t>
  </si>
  <si>
    <t>právní služby,daň.zastupování, zpracování mezd</t>
  </si>
  <si>
    <t>ostatní - praní ubrusů, vazba aj.</t>
  </si>
  <si>
    <t>SW, grafické a redakční práce, internet, el.pošta</t>
  </si>
  <si>
    <t>občerstvení</t>
  </si>
  <si>
    <t>přepravné</t>
  </si>
  <si>
    <t>poštovné</t>
  </si>
  <si>
    <t>telefony</t>
  </si>
  <si>
    <t xml:space="preserve">stočné </t>
  </si>
  <si>
    <t xml:space="preserve">nájemné </t>
  </si>
  <si>
    <t>školení, semináře, porady</t>
  </si>
  <si>
    <t>členské příspěvky</t>
  </si>
  <si>
    <t>komentář č.1</t>
  </si>
  <si>
    <t>inzerce úsek medializace</t>
  </si>
  <si>
    <t>propagace, reklamní služby ostatní</t>
  </si>
  <si>
    <t>jiné příjmy</t>
  </si>
  <si>
    <t>kurzovné</t>
  </si>
  <si>
    <t>vstupné pořady vč. ostatních realizací</t>
  </si>
  <si>
    <t>vstupné kino</t>
  </si>
  <si>
    <t>poznámka</t>
  </si>
  <si>
    <t>nižší příjem z inzerce</t>
  </si>
  <si>
    <t xml:space="preserve"> </t>
  </si>
  <si>
    <t>sdílený kalendář (VelkeMezirici.cz, KorunaVysociny.cz, Velkomeziricsko.cz, Jupiterclub.cz)</t>
  </si>
  <si>
    <t>Gr. práce pro město</t>
  </si>
  <si>
    <t>objem práce úseku (v %)</t>
  </si>
  <si>
    <t>náklady na lidskou práci</t>
  </si>
  <si>
    <t>tisk+distribuce</t>
  </si>
  <si>
    <t>propagace facebook</t>
  </si>
  <si>
    <t>poštovné (povinné výtisky knihovnám)</t>
  </si>
  <si>
    <t>technická správa red. systému (Xart)</t>
  </si>
  <si>
    <t>doména</t>
  </si>
  <si>
    <t>Celkem činnost stojí:</t>
  </si>
  <si>
    <t>tržba za inzerci</t>
  </si>
  <si>
    <t xml:space="preserve">dotace </t>
  </si>
  <si>
    <t>Zpravodajství  883 186,91</t>
  </si>
  <si>
    <t>Práce pro Jupiter club 84 485,05</t>
  </si>
  <si>
    <t>Velkomeziricsko.cz+newsletter</t>
  </si>
  <si>
    <t>Měsíčník Velkomeziříčsko</t>
  </si>
  <si>
    <t>FB @velkomeziricsko</t>
  </si>
  <si>
    <t>YouTube Velkomeziricsko</t>
  </si>
  <si>
    <t>Gr. práce pro JC</t>
  </si>
  <si>
    <t>Festival filozofie</t>
  </si>
  <si>
    <t>Jupiterclub.cz</t>
  </si>
  <si>
    <t>Předpokládaný výsledek 2018</t>
  </si>
  <si>
    <t>výsledek</t>
  </si>
  <si>
    <t>ROZBOR ÚSEKU MEDIALIZACE A KOMUNIKACE - PŘEDPOKLAD VÝSLEDKU ROK 2018</t>
  </si>
  <si>
    <t>Seznam pravidelných ročních akcí ve městě</t>
  </si>
  <si>
    <t>Akce</t>
  </si>
  <si>
    <t>Termín konání akce</t>
  </si>
  <si>
    <t>Zajišťuje (pořádá)</t>
  </si>
  <si>
    <t>Formát</t>
  </si>
  <si>
    <t>Formát  na webovou stránku*</t>
  </si>
  <si>
    <t>Formát na el. úřední desku*</t>
  </si>
  <si>
    <t>Formát na LCD panely*</t>
  </si>
  <si>
    <t>Formát na plakátovací plochy</t>
  </si>
  <si>
    <t>Ples města</t>
  </si>
  <si>
    <t>Leden</t>
  </si>
  <si>
    <t>Město VM</t>
  </si>
  <si>
    <t>A3</t>
  </si>
  <si>
    <t>740x490</t>
  </si>
  <si>
    <t>980x550</t>
  </si>
  <si>
    <t>Novoroční koncert</t>
  </si>
  <si>
    <t>Jupiter club</t>
  </si>
  <si>
    <t>Charitativní koncert</t>
  </si>
  <si>
    <t>Březen - duben</t>
  </si>
  <si>
    <t>Velikonoční výstava</t>
  </si>
  <si>
    <t>Březen – duben</t>
  </si>
  <si>
    <t>Jupiter club (Svaz žen)</t>
  </si>
  <si>
    <t>Velikonoce (přání)</t>
  </si>
  <si>
    <t>Město VM, odbor školství</t>
  </si>
  <si>
    <t>-</t>
  </si>
  <si>
    <t>Sportovec roku</t>
  </si>
  <si>
    <t>Město VM, odbor školství a odbor výstavby</t>
  </si>
  <si>
    <t>Čarodějnice</t>
  </si>
  <si>
    <t>Duben</t>
  </si>
  <si>
    <t>Den Země</t>
  </si>
  <si>
    <t>Město VM, odbor správní</t>
  </si>
  <si>
    <t>Vzpomínka obětem II. sv. války</t>
  </si>
  <si>
    <t>Květen</t>
  </si>
  <si>
    <t>Muzikanti dětem</t>
  </si>
  <si>
    <t>Charitativní akce</t>
  </si>
  <si>
    <t>Trhy</t>
  </si>
  <si>
    <t>Město VM, odbor finanční</t>
  </si>
  <si>
    <t>Festival muzejních nocí</t>
  </si>
  <si>
    <t>Muzeum VM</t>
  </si>
  <si>
    <t>Evropský festival filozofie</t>
  </si>
  <si>
    <t>Červen</t>
  </si>
  <si>
    <t xml:space="preserve">Jupiter club </t>
  </si>
  <si>
    <t>Concentus Moraviae</t>
  </si>
  <si>
    <t>Concentus Moraviae + JC</t>
  </si>
  <si>
    <t>Pouť</t>
  </si>
  <si>
    <t>Město VM, odbor SMB</t>
  </si>
  <si>
    <t>Rozkvetlé město (soutěž)</t>
  </si>
  <si>
    <t>Velkomeziříčské kulturní léto</t>
  </si>
  <si>
    <t>Červenec – srpen</t>
  </si>
  <si>
    <t>Dny zdraví</t>
  </si>
  <si>
    <t>Září</t>
  </si>
  <si>
    <t>Evropský týden mobility</t>
  </si>
  <si>
    <t>Historické slavnosti</t>
  </si>
  <si>
    <t>Drakiáda</t>
  </si>
  <si>
    <t>Podnikatelé města + Dóza</t>
  </si>
  <si>
    <t>Gastroden</t>
  </si>
  <si>
    <t>Říjen</t>
  </si>
  <si>
    <t>Hotelová škola</t>
  </si>
  <si>
    <t>Desatero problémů města</t>
  </si>
  <si>
    <t>Adventní světýlka</t>
  </si>
  <si>
    <t>Listopad</t>
  </si>
  <si>
    <t>Přehlídka středních škol</t>
  </si>
  <si>
    <t>Vánoční trhy</t>
  </si>
  <si>
    <t>Prosinec</t>
  </si>
  <si>
    <t>Vánoční město (soutěž)</t>
  </si>
  <si>
    <t>Vánoční město (foto)</t>
  </si>
  <si>
    <t>Vánoční výstava</t>
  </si>
  <si>
    <t>Ohňostroj</t>
  </si>
  <si>
    <t>PF města VM</t>
  </si>
  <si>
    <t>ČINNOST JUPITER CLUBU</t>
  </si>
  <si>
    <t>Akce na podporu propagace města</t>
  </si>
  <si>
    <t>Novoroční ohňostroj</t>
  </si>
  <si>
    <t>Den zdraví</t>
  </si>
  <si>
    <t>technická podpora</t>
  </si>
  <si>
    <t>pódium, zázemí, personál</t>
  </si>
  <si>
    <t>pódium, personál</t>
  </si>
  <si>
    <t>pódium, personál, stoly, židle, lavice</t>
  </si>
  <si>
    <t>komentář č.2</t>
  </si>
  <si>
    <t>komentář č.3</t>
  </si>
  <si>
    <t>součást rozpočtu</t>
  </si>
  <si>
    <t>Komentář č.2</t>
  </si>
  <si>
    <t>Komentář č.1</t>
  </si>
  <si>
    <t>ÚSEK KOMUNIKACE A MEDIALIZACE</t>
  </si>
  <si>
    <t>CELKEM</t>
  </si>
  <si>
    <t xml:space="preserve">Zájmové útvary: </t>
  </si>
  <si>
    <t>Vlastivědná a genealogická společnost, Spolek žen, Horáčan,</t>
  </si>
  <si>
    <t>Loutkové divadlo, Stetson, Filatelisté, Ikaros, Jazz club,</t>
  </si>
  <si>
    <t>prostory, zvučení, kopírování, propagace</t>
  </si>
  <si>
    <t>Sportovec města</t>
  </si>
  <si>
    <t>prostory, zvučení, projekce, personál</t>
  </si>
  <si>
    <t>personál, projekce</t>
  </si>
  <si>
    <t>prostory, projekce, personál, zvuk</t>
  </si>
  <si>
    <t>Zastupitelstvo města - cca 10xrok</t>
  </si>
  <si>
    <t>Senior club …</t>
  </si>
  <si>
    <t>příjem</t>
  </si>
  <si>
    <t>náklady</t>
  </si>
  <si>
    <t>ostatní (kanc, potřeby, cestovné, telefony apod.)</t>
  </si>
  <si>
    <t>výměna odkazů, partnerský program</t>
  </si>
  <si>
    <t xml:space="preserve">              požadavek 2019</t>
  </si>
  <si>
    <t>výnosy z pronájmu</t>
  </si>
  <si>
    <t>celkem:</t>
  </si>
  <si>
    <t>Práce pro město 226 390,00</t>
  </si>
  <si>
    <t>KOMENTÁŘ Č.3</t>
  </si>
  <si>
    <t>Dne: 25. 9. 2018</t>
  </si>
  <si>
    <t>Zpracoval: Mgr. Milan Dufek, Marie Pospíšilová</t>
  </si>
  <si>
    <t>návrh 2019</t>
  </si>
  <si>
    <t>Úprava RM 13.11.2018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</si>
</sst>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54">
    <font>
      <sz val="10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32" borderId="13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6" xfId="0" applyNumberFormat="1" applyFont="1" applyFill="1" applyBorder="1" applyAlignment="1">
      <alignment/>
    </xf>
    <xf numFmtId="3" fontId="3" fillId="32" borderId="17" xfId="0" applyNumberFormat="1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3" fontId="3" fillId="32" borderId="18" xfId="0" applyNumberFormat="1" applyFont="1" applyFill="1" applyBorder="1" applyAlignment="1">
      <alignment/>
    </xf>
    <xf numFmtId="3" fontId="3" fillId="32" borderId="19" xfId="0" applyNumberFormat="1" applyFont="1" applyFill="1" applyBorder="1" applyAlignment="1">
      <alignment/>
    </xf>
    <xf numFmtId="3" fontId="3" fillId="32" borderId="20" xfId="0" applyNumberFormat="1" applyFont="1" applyFill="1" applyBorder="1" applyAlignment="1">
      <alignment/>
    </xf>
    <xf numFmtId="3" fontId="3" fillId="32" borderId="21" xfId="0" applyNumberFormat="1" applyFont="1" applyFill="1" applyBorder="1" applyAlignment="1">
      <alignment/>
    </xf>
    <xf numFmtId="3" fontId="3" fillId="32" borderId="22" xfId="0" applyNumberFormat="1" applyFont="1" applyFill="1" applyBorder="1" applyAlignment="1">
      <alignment/>
    </xf>
    <xf numFmtId="3" fontId="3" fillId="32" borderId="23" xfId="0" applyNumberFormat="1" applyFont="1" applyFill="1" applyBorder="1" applyAlignment="1">
      <alignment/>
    </xf>
    <xf numFmtId="3" fontId="2" fillId="32" borderId="23" xfId="0" applyNumberFormat="1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3" fontId="2" fillId="32" borderId="16" xfId="0" applyNumberFormat="1" applyFont="1" applyFill="1" applyBorder="1" applyAlignment="1">
      <alignment/>
    </xf>
    <xf numFmtId="3" fontId="2" fillId="32" borderId="24" xfId="0" applyNumberFormat="1" applyFont="1" applyFill="1" applyBorder="1" applyAlignment="1">
      <alignment/>
    </xf>
    <xf numFmtId="3" fontId="2" fillId="32" borderId="25" xfId="0" applyNumberFormat="1" applyFont="1" applyFill="1" applyBorder="1" applyAlignment="1">
      <alignment/>
    </xf>
    <xf numFmtId="3" fontId="2" fillId="32" borderId="26" xfId="0" applyNumberFormat="1" applyFont="1" applyFill="1" applyBorder="1" applyAlignment="1">
      <alignment/>
    </xf>
    <xf numFmtId="3" fontId="3" fillId="32" borderId="27" xfId="0" applyNumberFormat="1" applyFont="1" applyFill="1" applyBorder="1" applyAlignment="1">
      <alignment/>
    </xf>
    <xf numFmtId="3" fontId="2" fillId="32" borderId="27" xfId="0" applyNumberFormat="1" applyFont="1" applyFill="1" applyBorder="1" applyAlignment="1">
      <alignment/>
    </xf>
    <xf numFmtId="3" fontId="2" fillId="32" borderId="28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2" fillId="32" borderId="2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27" xfId="0" applyFont="1" applyFill="1" applyBorder="1" applyAlignment="1">
      <alignment/>
    </xf>
    <xf numFmtId="0" fontId="3" fillId="32" borderId="15" xfId="0" applyFont="1" applyFill="1" applyBorder="1" applyAlignment="1">
      <alignment horizontal="left"/>
    </xf>
    <xf numFmtId="0" fontId="3" fillId="32" borderId="29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28" xfId="0" applyFont="1" applyFill="1" applyBorder="1" applyAlignment="1">
      <alignment horizontal="right"/>
    </xf>
    <xf numFmtId="0" fontId="2" fillId="32" borderId="28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3" fontId="3" fillId="32" borderId="30" xfId="0" applyNumberFormat="1" applyFont="1" applyFill="1" applyBorder="1" applyAlignment="1">
      <alignment/>
    </xf>
    <xf numFmtId="3" fontId="3" fillId="32" borderId="31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/>
    </xf>
    <xf numFmtId="3" fontId="3" fillId="32" borderId="32" xfId="0" applyNumberFormat="1" applyFont="1" applyFill="1" applyBorder="1" applyAlignment="1">
      <alignment/>
    </xf>
    <xf numFmtId="0" fontId="2" fillId="32" borderId="27" xfId="0" applyFont="1" applyFill="1" applyBorder="1" applyAlignment="1">
      <alignment horizontal="right"/>
    </xf>
    <xf numFmtId="0" fontId="2" fillId="32" borderId="33" xfId="0" applyFont="1" applyFill="1" applyBorder="1" applyAlignment="1">
      <alignment/>
    </xf>
    <xf numFmtId="3" fontId="2" fillId="32" borderId="34" xfId="0" applyNumberFormat="1" applyFont="1" applyFill="1" applyBorder="1" applyAlignment="1">
      <alignment/>
    </xf>
    <xf numFmtId="3" fontId="2" fillId="32" borderId="35" xfId="0" applyNumberFormat="1" applyFont="1" applyFill="1" applyBorder="1" applyAlignment="1">
      <alignment/>
    </xf>
    <xf numFmtId="0" fontId="2" fillId="32" borderId="28" xfId="0" applyFont="1" applyFill="1" applyBorder="1" applyAlignment="1">
      <alignment vertical="top"/>
    </xf>
    <xf numFmtId="0" fontId="3" fillId="32" borderId="27" xfId="0" applyFont="1" applyFill="1" applyBorder="1" applyAlignment="1">
      <alignment/>
    </xf>
    <xf numFmtId="0" fontId="3" fillId="32" borderId="33" xfId="0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4" fontId="3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3" fontId="3" fillId="32" borderId="37" xfId="0" applyNumberFormat="1" applyFont="1" applyFill="1" applyBorder="1" applyAlignment="1">
      <alignment/>
    </xf>
    <xf numFmtId="3" fontId="3" fillId="32" borderId="38" xfId="0" applyNumberFormat="1" applyFont="1" applyFill="1" applyBorder="1" applyAlignment="1">
      <alignment/>
    </xf>
    <xf numFmtId="0" fontId="3" fillId="32" borderId="39" xfId="0" applyFont="1" applyFill="1" applyBorder="1" applyAlignment="1">
      <alignment/>
    </xf>
    <xf numFmtId="3" fontId="3" fillId="32" borderId="40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center" wrapText="1"/>
    </xf>
    <xf numFmtId="3" fontId="3" fillId="32" borderId="36" xfId="0" applyNumberFormat="1" applyFont="1" applyFill="1" applyBorder="1" applyAlignment="1">
      <alignment/>
    </xf>
    <xf numFmtId="3" fontId="3" fillId="32" borderId="37" xfId="0" applyNumberFormat="1" applyFont="1" applyFill="1" applyBorder="1" applyAlignment="1">
      <alignment/>
    </xf>
    <xf numFmtId="3" fontId="3" fillId="32" borderId="20" xfId="0" applyNumberFormat="1" applyFont="1" applyFill="1" applyBorder="1" applyAlignment="1">
      <alignment/>
    </xf>
    <xf numFmtId="3" fontId="3" fillId="32" borderId="41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2" fillId="32" borderId="42" xfId="0" applyNumberFormat="1" applyFont="1" applyFill="1" applyBorder="1" applyAlignment="1">
      <alignment/>
    </xf>
    <xf numFmtId="3" fontId="3" fillId="32" borderId="43" xfId="0" applyNumberFormat="1" applyFont="1" applyFill="1" applyBorder="1" applyAlignment="1">
      <alignment/>
    </xf>
    <xf numFmtId="3" fontId="3" fillId="32" borderId="41" xfId="0" applyNumberFormat="1" applyFont="1" applyFill="1" applyBorder="1" applyAlignment="1">
      <alignment/>
    </xf>
    <xf numFmtId="3" fontId="3" fillId="32" borderId="44" xfId="0" applyNumberFormat="1" applyFont="1" applyFill="1" applyBorder="1" applyAlignment="1">
      <alignment/>
    </xf>
    <xf numFmtId="3" fontId="2" fillId="32" borderId="44" xfId="0" applyNumberFormat="1" applyFont="1" applyFill="1" applyBorder="1" applyAlignment="1">
      <alignment/>
    </xf>
    <xf numFmtId="3" fontId="2" fillId="32" borderId="45" xfId="0" applyNumberFormat="1" applyFont="1" applyFill="1" applyBorder="1" applyAlignment="1">
      <alignment/>
    </xf>
    <xf numFmtId="3" fontId="3" fillId="32" borderId="42" xfId="0" applyNumberFormat="1" applyFont="1" applyFill="1" applyBorder="1" applyAlignment="1">
      <alignment vertical="center"/>
    </xf>
    <xf numFmtId="3" fontId="3" fillId="32" borderId="17" xfId="0" applyNumberFormat="1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2" fillId="32" borderId="46" xfId="0" applyNumberFormat="1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 vertical="center"/>
    </xf>
    <xf numFmtId="3" fontId="2" fillId="33" borderId="42" xfId="0" applyNumberFormat="1" applyFont="1" applyFill="1" applyBorder="1" applyAlignment="1">
      <alignment vertical="center"/>
    </xf>
    <xf numFmtId="3" fontId="2" fillId="33" borderId="47" xfId="0" applyNumberFormat="1" applyFont="1" applyFill="1" applyBorder="1" applyAlignment="1">
      <alignment vertical="center"/>
    </xf>
    <xf numFmtId="0" fontId="6" fillId="32" borderId="27" xfId="0" applyFont="1" applyFill="1" applyBorder="1" applyAlignment="1">
      <alignment/>
    </xf>
    <xf numFmtId="4" fontId="2" fillId="7" borderId="25" xfId="0" applyNumberFormat="1" applyFont="1" applyFill="1" applyBorder="1" applyAlignment="1">
      <alignment horizontal="center" vertical="center"/>
    </xf>
    <xf numFmtId="3" fontId="2" fillId="7" borderId="25" xfId="0" applyNumberFormat="1" applyFont="1" applyFill="1" applyBorder="1" applyAlignment="1">
      <alignment/>
    </xf>
    <xf numFmtId="3" fontId="2" fillId="7" borderId="17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3" fillId="7" borderId="16" xfId="0" applyNumberFormat="1" applyFont="1" applyFill="1" applyBorder="1" applyAlignment="1">
      <alignment/>
    </xf>
    <xf numFmtId="3" fontId="3" fillId="7" borderId="17" xfId="0" applyNumberFormat="1" applyFont="1" applyFill="1" applyBorder="1" applyAlignment="1">
      <alignment/>
    </xf>
    <xf numFmtId="3" fontId="2" fillId="7" borderId="26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/>
    </xf>
    <xf numFmtId="3" fontId="3" fillId="7" borderId="30" xfId="0" applyNumberFormat="1" applyFont="1" applyFill="1" applyBorder="1" applyAlignment="1">
      <alignment/>
    </xf>
    <xf numFmtId="3" fontId="2" fillId="7" borderId="31" xfId="0" applyNumberFormat="1" applyFont="1" applyFill="1" applyBorder="1" applyAlignment="1">
      <alignment/>
    </xf>
    <xf numFmtId="3" fontId="3" fillId="7" borderId="40" xfId="0" applyNumberFormat="1" applyFont="1" applyFill="1" applyBorder="1" applyAlignment="1">
      <alignment/>
    </xf>
    <xf numFmtId="3" fontId="2" fillId="7" borderId="30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4" fontId="2" fillId="13" borderId="25" xfId="0" applyNumberFormat="1" applyFont="1" applyFill="1" applyBorder="1" applyAlignment="1">
      <alignment horizontal="center" vertical="center"/>
    </xf>
    <xf numFmtId="3" fontId="2" fillId="13" borderId="2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6" xfId="0" applyNumberFormat="1" applyFont="1" applyFill="1" applyBorder="1" applyAlignment="1">
      <alignment/>
    </xf>
    <xf numFmtId="3" fontId="3" fillId="13" borderId="17" xfId="0" applyNumberFormat="1" applyFont="1" applyFill="1" applyBorder="1" applyAlignment="1">
      <alignment/>
    </xf>
    <xf numFmtId="3" fontId="2" fillId="13" borderId="26" xfId="0" applyNumberFormat="1" applyFont="1" applyFill="1" applyBorder="1" applyAlignment="1">
      <alignment/>
    </xf>
    <xf numFmtId="3" fontId="3" fillId="13" borderId="19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2" fillId="13" borderId="23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13" borderId="37" xfId="0" applyNumberFormat="1" applyFont="1" applyFill="1" applyBorder="1" applyAlignment="1">
      <alignment/>
    </xf>
    <xf numFmtId="3" fontId="3" fillId="13" borderId="41" xfId="0" applyNumberFormat="1" applyFont="1" applyFill="1" applyBorder="1" applyAlignment="1">
      <alignment/>
    </xf>
    <xf numFmtId="3" fontId="3" fillId="13" borderId="30" xfId="0" applyNumberFormat="1" applyFont="1" applyFill="1" applyBorder="1" applyAlignment="1">
      <alignment/>
    </xf>
    <xf numFmtId="3" fontId="2" fillId="13" borderId="31" xfId="0" applyNumberFormat="1" applyFont="1" applyFill="1" applyBorder="1" applyAlignment="1">
      <alignment/>
    </xf>
    <xf numFmtId="3" fontId="3" fillId="13" borderId="40" xfId="0" applyNumberFormat="1" applyFont="1" applyFill="1" applyBorder="1" applyAlignment="1">
      <alignment/>
    </xf>
    <xf numFmtId="3" fontId="2" fillId="13" borderId="30" xfId="0" applyNumberFormat="1" applyFont="1" applyFill="1" applyBorder="1" applyAlignment="1">
      <alignment/>
    </xf>
    <xf numFmtId="3" fontId="2" fillId="13" borderId="34" xfId="0" applyNumberFormat="1" applyFont="1" applyFill="1" applyBorder="1" applyAlignment="1">
      <alignment/>
    </xf>
    <xf numFmtId="3" fontId="2" fillId="13" borderId="35" xfId="0" applyNumberFormat="1" applyFont="1" applyFill="1" applyBorder="1" applyAlignment="1">
      <alignment/>
    </xf>
    <xf numFmtId="3" fontId="2" fillId="13" borderId="46" xfId="0" applyNumberFormat="1" applyFont="1" applyFill="1" applyBorder="1" applyAlignment="1">
      <alignment/>
    </xf>
    <xf numFmtId="3" fontId="3" fillId="13" borderId="37" xfId="0" applyNumberFormat="1" applyFont="1" applyFill="1" applyBorder="1" applyAlignment="1">
      <alignment/>
    </xf>
    <xf numFmtId="3" fontId="3" fillId="13" borderId="38" xfId="0" applyNumberFormat="1" applyFont="1" applyFill="1" applyBorder="1" applyAlignment="1">
      <alignment/>
    </xf>
    <xf numFmtId="3" fontId="3" fillId="13" borderId="32" xfId="0" applyNumberFormat="1" applyFont="1" applyFill="1" applyBorder="1" applyAlignment="1">
      <alignment/>
    </xf>
    <xf numFmtId="3" fontId="2" fillId="13" borderId="42" xfId="0" applyNumberFormat="1" applyFont="1" applyFill="1" applyBorder="1" applyAlignment="1">
      <alignment vertical="center"/>
    </xf>
    <xf numFmtId="3" fontId="2" fillId="13" borderId="47" xfId="0" applyNumberFormat="1" applyFont="1" applyFill="1" applyBorder="1" applyAlignment="1">
      <alignment vertical="center"/>
    </xf>
    <xf numFmtId="3" fontId="2" fillId="7" borderId="4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2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 vertical="center"/>
    </xf>
    <xf numFmtId="3" fontId="2" fillId="7" borderId="47" xfId="0" applyNumberFormat="1" applyFont="1" applyFill="1" applyBorder="1" applyAlignment="1">
      <alignment vertical="center"/>
    </xf>
    <xf numFmtId="4" fontId="2" fillId="32" borderId="48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/>
    </xf>
    <xf numFmtId="4" fontId="2" fillId="34" borderId="48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/>
    </xf>
    <xf numFmtId="4" fontId="2" fillId="35" borderId="48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3" fillId="0" borderId="4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3" fillId="36" borderId="53" xfId="0" applyNumberFormat="1" applyFont="1" applyFill="1" applyBorder="1" applyAlignment="1">
      <alignment horizontal="center"/>
    </xf>
    <xf numFmtId="3" fontId="2" fillId="36" borderId="48" xfId="0" applyNumberFormat="1" applyFont="1" applyFill="1" applyBorder="1" applyAlignment="1">
      <alignment/>
    </xf>
    <xf numFmtId="3" fontId="3" fillId="36" borderId="54" xfId="0" applyNumberFormat="1" applyFont="1" applyFill="1" applyBorder="1" applyAlignment="1">
      <alignment/>
    </xf>
    <xf numFmtId="3" fontId="3" fillId="36" borderId="55" xfId="0" applyNumberFormat="1" applyFont="1" applyFill="1" applyBorder="1" applyAlignment="1">
      <alignment/>
    </xf>
    <xf numFmtId="3" fontId="3" fillId="36" borderId="56" xfId="0" applyNumberFormat="1" applyFont="1" applyFill="1" applyBorder="1" applyAlignment="1">
      <alignment/>
    </xf>
    <xf numFmtId="49" fontId="3" fillId="7" borderId="57" xfId="0" applyNumberFormat="1" applyFont="1" applyFill="1" applyBorder="1" applyAlignment="1">
      <alignment horizontal="center"/>
    </xf>
    <xf numFmtId="3" fontId="2" fillId="7" borderId="58" xfId="0" applyNumberFormat="1" applyFont="1" applyFill="1" applyBorder="1" applyAlignment="1">
      <alignment/>
    </xf>
    <xf numFmtId="3" fontId="3" fillId="7" borderId="59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7" borderId="60" xfId="0" applyNumberFormat="1" applyFont="1" applyFill="1" applyBorder="1" applyAlignment="1">
      <alignment/>
    </xf>
    <xf numFmtId="49" fontId="3" fillId="7" borderId="3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wrapText="1"/>
    </xf>
    <xf numFmtId="164" fontId="16" fillId="37" borderId="55" xfId="0" applyNumberFormat="1" applyFont="1" applyFill="1" applyBorder="1" applyAlignment="1">
      <alignment horizontal="right"/>
    </xf>
    <xf numFmtId="164" fontId="16" fillId="0" borderId="41" xfId="0" applyNumberFormat="1" applyFont="1" applyBorder="1" applyAlignment="1">
      <alignment horizontal="right"/>
    </xf>
    <xf numFmtId="164" fontId="16" fillId="0" borderId="52" xfId="0" applyNumberFormat="1" applyFont="1" applyBorder="1" applyAlignment="1">
      <alignment horizontal="right"/>
    </xf>
    <xf numFmtId="164" fontId="16" fillId="0" borderId="55" xfId="0" applyNumberFormat="1" applyFont="1" applyBorder="1" applyAlignment="1">
      <alignment horizontal="right"/>
    </xf>
    <xf numFmtId="0" fontId="16" fillId="4" borderId="52" xfId="0" applyFont="1" applyFill="1" applyBorder="1" applyAlignment="1">
      <alignment horizontal="left" wrapText="1"/>
    </xf>
    <xf numFmtId="164" fontId="16" fillId="4" borderId="41" xfId="0" applyNumberFormat="1" applyFont="1" applyFill="1" applyBorder="1" applyAlignment="1">
      <alignment horizontal="right"/>
    </xf>
    <xf numFmtId="164" fontId="16" fillId="4" borderId="52" xfId="0" applyNumberFormat="1" applyFont="1" applyFill="1" applyBorder="1" applyAlignment="1">
      <alignment horizontal="right"/>
    </xf>
    <xf numFmtId="164" fontId="16" fillId="37" borderId="61" xfId="0" applyNumberFormat="1" applyFont="1" applyFill="1" applyBorder="1" applyAlignment="1">
      <alignment horizontal="right"/>
    </xf>
    <xf numFmtId="164" fontId="16" fillId="0" borderId="62" xfId="0" applyNumberFormat="1" applyFont="1" applyBorder="1" applyAlignment="1">
      <alignment horizontal="right"/>
    </xf>
    <xf numFmtId="164" fontId="16" fillId="0" borderId="63" xfId="0" applyNumberFormat="1" applyFont="1" applyBorder="1" applyAlignment="1">
      <alignment horizontal="right"/>
    </xf>
    <xf numFmtId="164" fontId="16" fillId="0" borderId="61" xfId="0" applyNumberFormat="1" applyFont="1" applyBorder="1" applyAlignment="1">
      <alignment horizontal="right"/>
    </xf>
    <xf numFmtId="164" fontId="16" fillId="4" borderId="62" xfId="0" applyNumberFormat="1" applyFont="1" applyFill="1" applyBorder="1" applyAlignment="1">
      <alignment horizontal="right"/>
    </xf>
    <xf numFmtId="164" fontId="16" fillId="4" borderId="63" xfId="0" applyNumberFormat="1" applyFont="1" applyFill="1" applyBorder="1" applyAlignment="1">
      <alignment horizontal="right"/>
    </xf>
    <xf numFmtId="164" fontId="17" fillId="37" borderId="48" xfId="0" applyNumberFormat="1" applyFont="1" applyFill="1" applyBorder="1" applyAlignment="1">
      <alignment horizontal="right"/>
    </xf>
    <xf numFmtId="164" fontId="17" fillId="0" borderId="42" xfId="0" applyNumberFormat="1" applyFont="1" applyBorder="1" applyAlignment="1">
      <alignment horizontal="right"/>
    </xf>
    <xf numFmtId="164" fontId="17" fillId="0" borderId="58" xfId="0" applyNumberFormat="1" applyFont="1" applyBorder="1" applyAlignment="1">
      <alignment horizontal="right"/>
    </xf>
    <xf numFmtId="164" fontId="17" fillId="0" borderId="48" xfId="0" applyNumberFormat="1" applyFont="1" applyBorder="1" applyAlignment="1">
      <alignment horizontal="right"/>
    </xf>
    <xf numFmtId="164" fontId="17" fillId="4" borderId="42" xfId="0" applyNumberFormat="1" applyFont="1" applyFill="1" applyBorder="1" applyAlignment="1">
      <alignment horizontal="right"/>
    </xf>
    <xf numFmtId="164" fontId="17" fillId="4" borderId="58" xfId="0" applyNumberFormat="1" applyFont="1" applyFill="1" applyBorder="1" applyAlignment="1">
      <alignment horizontal="right"/>
    </xf>
    <xf numFmtId="164" fontId="17" fillId="4" borderId="48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10" fillId="38" borderId="49" xfId="0" applyFont="1" applyFill="1" applyBorder="1" applyAlignment="1">
      <alignment/>
    </xf>
    <xf numFmtId="0" fontId="10" fillId="38" borderId="64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38" borderId="30" xfId="0" applyFont="1" applyFill="1" applyBorder="1" applyAlignment="1">
      <alignment/>
    </xf>
    <xf numFmtId="165" fontId="9" fillId="38" borderId="65" xfId="0" applyNumberFormat="1" applyFont="1" applyFill="1" applyBorder="1" applyAlignment="1">
      <alignment horizontal="right"/>
    </xf>
    <xf numFmtId="0" fontId="9" fillId="38" borderId="16" xfId="0" applyFont="1" applyFill="1" applyBorder="1" applyAlignment="1">
      <alignment/>
    </xf>
    <xf numFmtId="165" fontId="9" fillId="38" borderId="53" xfId="0" applyNumberFormat="1" applyFont="1" applyFill="1" applyBorder="1" applyAlignment="1">
      <alignment horizontal="right"/>
    </xf>
    <xf numFmtId="0" fontId="8" fillId="38" borderId="30" xfId="0" applyFont="1" applyFill="1" applyBorder="1" applyAlignment="1">
      <alignment/>
    </xf>
    <xf numFmtId="165" fontId="13" fillId="38" borderId="65" xfId="0" applyNumberFormat="1" applyFont="1" applyFill="1" applyBorder="1" applyAlignment="1">
      <alignment/>
    </xf>
    <xf numFmtId="0" fontId="8" fillId="38" borderId="16" xfId="0" applyFont="1" applyFill="1" applyBorder="1" applyAlignment="1">
      <alignment/>
    </xf>
    <xf numFmtId="165" fontId="13" fillId="38" borderId="53" xfId="0" applyNumberFormat="1" applyFont="1" applyFill="1" applyBorder="1" applyAlignment="1">
      <alignment/>
    </xf>
    <xf numFmtId="0" fontId="15" fillId="0" borderId="24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5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53" xfId="0" applyFont="1" applyBorder="1" applyAlignment="1">
      <alignment horizontal="center" vertical="center" wrapText="1"/>
    </xf>
    <xf numFmtId="20" fontId="14" fillId="0" borderId="5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justify" vertical="center" wrapText="1"/>
    </xf>
    <xf numFmtId="164" fontId="13" fillId="0" borderId="0" xfId="0" applyNumberFormat="1" applyFont="1" applyBorder="1" applyAlignment="1">
      <alignment/>
    </xf>
    <xf numFmtId="3" fontId="53" fillId="32" borderId="29" xfId="0" applyNumberFormat="1" applyFont="1" applyFill="1" applyBorder="1" applyAlignment="1">
      <alignment/>
    </xf>
    <xf numFmtId="0" fontId="13" fillId="0" borderId="41" xfId="0" applyFont="1" applyBorder="1" applyAlignment="1">
      <alignment/>
    </xf>
    <xf numFmtId="3" fontId="2" fillId="32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16" fillId="37" borderId="52" xfId="0" applyFont="1" applyFill="1" applyBorder="1" applyAlignment="1">
      <alignment horizontal="center" wrapText="1"/>
    </xf>
    <xf numFmtId="164" fontId="16" fillId="37" borderId="52" xfId="0" applyNumberFormat="1" applyFont="1" applyFill="1" applyBorder="1" applyAlignment="1">
      <alignment horizontal="right"/>
    </xf>
    <xf numFmtId="0" fontId="16" fillId="37" borderId="52" xfId="0" applyFont="1" applyFill="1" applyBorder="1" applyAlignment="1">
      <alignment horizontal="right" wrapText="1"/>
    </xf>
    <xf numFmtId="0" fontId="16" fillId="37" borderId="52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2" fillId="38" borderId="41" xfId="0" applyFont="1" applyFill="1" applyBorder="1" applyAlignment="1">
      <alignment wrapText="1"/>
    </xf>
    <xf numFmtId="0" fontId="3" fillId="0" borderId="52" xfId="0" applyFont="1" applyBorder="1" applyAlignment="1">
      <alignment/>
    </xf>
    <xf numFmtId="44" fontId="13" fillId="33" borderId="55" xfId="0" applyNumberFormat="1" applyFont="1" applyFill="1" applyBorder="1" applyAlignment="1">
      <alignment horizontal="right"/>
    </xf>
    <xf numFmtId="44" fontId="3" fillId="0" borderId="55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13" fillId="33" borderId="52" xfId="0" applyFont="1" applyFill="1" applyBorder="1" applyAlignment="1">
      <alignment wrapText="1"/>
    </xf>
    <xf numFmtId="0" fontId="13" fillId="33" borderId="52" xfId="0" applyFont="1" applyFill="1" applyBorder="1" applyAlignment="1">
      <alignment horizontal="center" wrapText="1"/>
    </xf>
    <xf numFmtId="0" fontId="2" fillId="39" borderId="40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44" fontId="2" fillId="39" borderId="67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11" fillId="0" borderId="49" xfId="0" applyFont="1" applyBorder="1" applyAlignment="1">
      <alignment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164" fontId="17" fillId="0" borderId="69" xfId="0" applyNumberFormat="1" applyFont="1" applyBorder="1" applyAlignment="1">
      <alignment horizontal="right"/>
    </xf>
    <xf numFmtId="0" fontId="17" fillId="0" borderId="48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16" fillId="0" borderId="13" xfId="0" applyFont="1" applyBorder="1" applyAlignment="1">
      <alignment/>
    </xf>
    <xf numFmtId="0" fontId="17" fillId="0" borderId="22" xfId="0" applyFont="1" applyBorder="1" applyAlignment="1">
      <alignment/>
    </xf>
    <xf numFmtId="0" fontId="0" fillId="0" borderId="70" xfId="0" applyBorder="1" applyAlignment="1">
      <alignment/>
    </xf>
    <xf numFmtId="0" fontId="17" fillId="0" borderId="53" xfId="0" applyFont="1" applyBorder="1" applyAlignment="1">
      <alignment horizontal="center"/>
    </xf>
    <xf numFmtId="164" fontId="17" fillId="0" borderId="71" xfId="0" applyNumberFormat="1" applyFont="1" applyBorder="1" applyAlignment="1">
      <alignment horizontal="right"/>
    </xf>
    <xf numFmtId="164" fontId="16" fillId="37" borderId="41" xfId="0" applyNumberFormat="1" applyFont="1" applyFill="1" applyBorder="1" applyAlignment="1">
      <alignment horizontal="right"/>
    </xf>
    <xf numFmtId="164" fontId="16" fillId="4" borderId="55" xfId="0" applyNumberFormat="1" applyFont="1" applyFill="1" applyBorder="1" applyAlignment="1">
      <alignment horizontal="right"/>
    </xf>
    <xf numFmtId="164" fontId="16" fillId="37" borderId="62" xfId="0" applyNumberFormat="1" applyFont="1" applyFill="1" applyBorder="1" applyAlignment="1">
      <alignment horizontal="right"/>
    </xf>
    <xf numFmtId="164" fontId="16" fillId="4" borderId="61" xfId="0" applyNumberFormat="1" applyFont="1" applyFill="1" applyBorder="1" applyAlignment="1">
      <alignment horizontal="right"/>
    </xf>
    <xf numFmtId="164" fontId="17" fillId="37" borderId="42" xfId="0" applyNumberFormat="1" applyFont="1" applyFill="1" applyBorder="1" applyAlignment="1">
      <alignment horizontal="right"/>
    </xf>
    <xf numFmtId="0" fontId="16" fillId="37" borderId="72" xfId="0" applyFont="1" applyFill="1" applyBorder="1" applyAlignment="1">
      <alignment horizontal="left" wrapText="1"/>
    </xf>
    <xf numFmtId="0" fontId="16" fillId="37" borderId="73" xfId="0" applyFont="1" applyFill="1" applyBorder="1" applyAlignment="1">
      <alignment horizontal="left" wrapText="1"/>
    </xf>
    <xf numFmtId="0" fontId="16" fillId="0" borderId="72" xfId="0" applyFont="1" applyBorder="1" applyAlignment="1">
      <alignment horizontal="left" wrapText="1"/>
    </xf>
    <xf numFmtId="0" fontId="16" fillId="0" borderId="74" xfId="0" applyFont="1" applyBorder="1" applyAlignment="1">
      <alignment horizontal="left" wrapText="1"/>
    </xf>
    <xf numFmtId="0" fontId="16" fillId="0" borderId="50" xfId="0" applyFont="1" applyBorder="1" applyAlignment="1">
      <alignment horizontal="left" wrapText="1"/>
    </xf>
    <xf numFmtId="0" fontId="16" fillId="4" borderId="74" xfId="0" applyFont="1" applyFill="1" applyBorder="1" applyAlignment="1">
      <alignment horizontal="left" wrapText="1"/>
    </xf>
    <xf numFmtId="0" fontId="16" fillId="4" borderId="73" xfId="0" applyFont="1" applyFill="1" applyBorder="1" applyAlignment="1">
      <alignment horizontal="left" wrapText="1"/>
    </xf>
    <xf numFmtId="0" fontId="16" fillId="0" borderId="52" xfId="0" applyFont="1" applyBorder="1" applyAlignment="1">
      <alignment horizontal="center" wrapText="1"/>
    </xf>
    <xf numFmtId="0" fontId="16" fillId="4" borderId="52" xfId="0" applyFont="1" applyFill="1" applyBorder="1" applyAlignment="1">
      <alignment horizontal="center" wrapText="1"/>
    </xf>
    <xf numFmtId="164" fontId="16" fillId="0" borderId="5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6" fillId="0" borderId="52" xfId="0" applyFont="1" applyFill="1" applyBorder="1" applyAlignment="1">
      <alignment horizontal="left"/>
    </xf>
    <xf numFmtId="0" fontId="0" fillId="0" borderId="52" xfId="0" applyBorder="1" applyAlignment="1">
      <alignment/>
    </xf>
    <xf numFmtId="0" fontId="3" fillId="0" borderId="52" xfId="0" applyFont="1" applyFill="1" applyBorder="1" applyAlignment="1">
      <alignment/>
    </xf>
    <xf numFmtId="4" fontId="3" fillId="6" borderId="52" xfId="0" applyNumberFormat="1" applyFont="1" applyFill="1" applyBorder="1" applyAlignment="1">
      <alignment horizontal="left" indent="3"/>
    </xf>
    <xf numFmtId="4" fontId="3" fillId="6" borderId="52" xfId="0" applyNumberFormat="1" applyFont="1" applyFill="1" applyBorder="1" applyAlignment="1">
      <alignment horizontal="left"/>
    </xf>
    <xf numFmtId="0" fontId="3" fillId="6" borderId="52" xfId="0" applyNumberFormat="1" applyFont="1" applyFill="1" applyBorder="1" applyAlignment="1">
      <alignment horizontal="left" indent="1"/>
    </xf>
    <xf numFmtId="4" fontId="3" fillId="0" borderId="52" xfId="0" applyNumberFormat="1" applyFont="1" applyFill="1" applyBorder="1" applyAlignment="1">
      <alignment horizontal="left" indent="1"/>
    </xf>
    <xf numFmtId="0" fontId="3" fillId="0" borderId="52" xfId="0" applyFont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7" borderId="52" xfId="0" applyNumberFormat="1" applyFont="1" applyFill="1" applyBorder="1" applyAlignment="1">
      <alignment horizontal="center"/>
    </xf>
    <xf numFmtId="49" fontId="3" fillId="40" borderId="52" xfId="0" applyNumberFormat="1" applyFont="1" applyFill="1" applyBorder="1" applyAlignment="1">
      <alignment horizontal="center"/>
    </xf>
    <xf numFmtId="49" fontId="3" fillId="36" borderId="52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/>
    </xf>
    <xf numFmtId="3" fontId="2" fillId="7" borderId="52" xfId="0" applyNumberFormat="1" applyFont="1" applyFill="1" applyBorder="1" applyAlignment="1">
      <alignment/>
    </xf>
    <xf numFmtId="3" fontId="2" fillId="36" borderId="52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36" borderId="52" xfId="0" applyNumberFormat="1" applyFont="1" applyFill="1" applyBorder="1" applyAlignment="1">
      <alignment/>
    </xf>
    <xf numFmtId="0" fontId="3" fillId="6" borderId="52" xfId="0" applyFont="1" applyFill="1" applyBorder="1" applyAlignment="1">
      <alignment/>
    </xf>
    <xf numFmtId="3" fontId="3" fillId="0" borderId="52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36" borderId="70" xfId="0" applyNumberFormat="1" applyFont="1" applyFill="1" applyBorder="1" applyAlignment="1">
      <alignment/>
    </xf>
    <xf numFmtId="3" fontId="3" fillId="36" borderId="71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36" borderId="53" xfId="0" applyNumberFormat="1" applyFont="1" applyFill="1" applyBorder="1" applyAlignment="1">
      <alignment/>
    </xf>
    <xf numFmtId="0" fontId="3" fillId="32" borderId="15" xfId="0" applyFont="1" applyFill="1" applyBorder="1" applyAlignment="1">
      <alignment/>
    </xf>
    <xf numFmtId="3" fontId="2" fillId="32" borderId="39" xfId="0" applyNumberFormat="1" applyFont="1" applyFill="1" applyBorder="1" applyAlignment="1">
      <alignment/>
    </xf>
    <xf numFmtId="0" fontId="2" fillId="32" borderId="28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4" fontId="2" fillId="32" borderId="49" xfId="0" applyNumberFormat="1" applyFont="1" applyFill="1" applyBorder="1" applyAlignment="1">
      <alignment horizontal="center" wrapText="1"/>
    </xf>
    <xf numFmtId="4" fontId="2" fillId="32" borderId="64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75" xfId="0" applyFont="1" applyFill="1" applyBorder="1" applyAlignment="1">
      <alignment horizontal="center"/>
    </xf>
    <xf numFmtId="4" fontId="2" fillId="7" borderId="49" xfId="0" applyNumberFormat="1" applyFont="1" applyFill="1" applyBorder="1" applyAlignment="1">
      <alignment horizontal="center" wrapText="1"/>
    </xf>
    <xf numFmtId="4" fontId="2" fillId="7" borderId="64" xfId="0" applyNumberFormat="1" applyFont="1" applyFill="1" applyBorder="1" applyAlignment="1">
      <alignment horizontal="center" wrapText="1"/>
    </xf>
    <xf numFmtId="4" fontId="2" fillId="13" borderId="49" xfId="0" applyNumberFormat="1" applyFont="1" applyFill="1" applyBorder="1" applyAlignment="1">
      <alignment horizontal="center" wrapText="1"/>
    </xf>
    <xf numFmtId="4" fontId="2" fillId="13" borderId="64" xfId="0" applyNumberFormat="1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right" vertical="top"/>
    </xf>
    <xf numFmtId="0" fontId="3" fillId="32" borderId="18" xfId="0" applyFont="1" applyFill="1" applyBorder="1" applyAlignment="1">
      <alignment horizontal="right" vertical="top"/>
    </xf>
    <xf numFmtId="0" fontId="3" fillId="32" borderId="24" xfId="0" applyFont="1" applyFill="1" applyBorder="1" applyAlignment="1">
      <alignment horizontal="right" vertical="top"/>
    </xf>
    <xf numFmtId="0" fontId="3" fillId="32" borderId="28" xfId="0" applyFont="1" applyFill="1" applyBorder="1" applyAlignment="1">
      <alignment vertical="top"/>
    </xf>
    <xf numFmtId="0" fontId="3" fillId="32" borderId="18" xfId="0" applyFont="1" applyFill="1" applyBorder="1" applyAlignment="1">
      <alignment vertical="top"/>
    </xf>
    <xf numFmtId="0" fontId="3" fillId="32" borderId="24" xfId="0" applyFont="1" applyFill="1" applyBorder="1" applyAlignment="1">
      <alignment vertical="top"/>
    </xf>
    <xf numFmtId="0" fontId="2" fillId="32" borderId="64" xfId="0" applyFont="1" applyFill="1" applyBorder="1" applyAlignment="1">
      <alignment wrapText="1"/>
    </xf>
    <xf numFmtId="0" fontId="2" fillId="32" borderId="53" xfId="0" applyFont="1" applyFill="1" applyBorder="1" applyAlignment="1">
      <alignment wrapText="1"/>
    </xf>
    <xf numFmtId="3" fontId="2" fillId="13" borderId="26" xfId="0" applyNumberFormat="1" applyFont="1" applyFill="1" applyBorder="1" applyAlignment="1">
      <alignment horizontal="center" vertical="center"/>
    </xf>
    <xf numFmtId="3" fontId="2" fillId="13" borderId="69" xfId="0" applyNumberFormat="1" applyFont="1" applyFill="1" applyBorder="1" applyAlignment="1">
      <alignment horizontal="center" vertical="center"/>
    </xf>
    <xf numFmtId="3" fontId="2" fillId="32" borderId="25" xfId="0" applyNumberFormat="1" applyFont="1" applyFill="1" applyBorder="1" applyAlignment="1">
      <alignment horizontal="center" vertical="center"/>
    </xf>
    <xf numFmtId="3" fontId="2" fillId="32" borderId="69" xfId="0" applyNumberFormat="1" applyFont="1" applyFill="1" applyBorder="1" applyAlignment="1">
      <alignment horizontal="center" vertical="center"/>
    </xf>
    <xf numFmtId="3" fontId="2" fillId="7" borderId="26" xfId="0" applyNumberFormat="1" applyFont="1" applyFill="1" applyBorder="1" applyAlignment="1">
      <alignment horizontal="center" vertical="center"/>
    </xf>
    <xf numFmtId="3" fontId="2" fillId="7" borderId="69" xfId="0" applyNumberFormat="1" applyFont="1" applyFill="1" applyBorder="1" applyAlignment="1">
      <alignment horizontal="center" vertical="center"/>
    </xf>
    <xf numFmtId="3" fontId="2" fillId="32" borderId="26" xfId="0" applyNumberFormat="1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2" fillId="0" borderId="76" xfId="0" applyNumberFormat="1" applyFont="1" applyFill="1" applyBorder="1" applyAlignment="1">
      <alignment horizontal="center"/>
    </xf>
    <xf numFmtId="4" fontId="2" fillId="0" borderId="77" xfId="0" applyNumberFormat="1" applyFont="1" applyFill="1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17" fillId="37" borderId="69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0" fillId="41" borderId="25" xfId="0" applyFont="1" applyFill="1" applyBorder="1" applyAlignment="1">
      <alignment horizontal="center" vertical="center" wrapText="1"/>
    </xf>
    <xf numFmtId="0" fontId="10" fillId="41" borderId="51" xfId="0" applyFont="1" applyFill="1" applyBorder="1" applyAlignment="1">
      <alignment horizontal="center" vertical="center" wrapText="1"/>
    </xf>
    <xf numFmtId="0" fontId="10" fillId="41" borderId="69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100" zoomScalePageLayoutView="0" workbookViewId="0" topLeftCell="A1">
      <selection activeCell="Q43" sqref="Q43"/>
    </sheetView>
  </sheetViews>
  <sheetFormatPr defaultColWidth="9.00390625" defaultRowHeight="12.75"/>
  <cols>
    <col min="1" max="1" width="9.875" style="29" customWidth="1"/>
    <col min="2" max="2" width="37.00390625" style="29" customWidth="1"/>
    <col min="3" max="5" width="15.75390625" style="56" customWidth="1"/>
    <col min="6" max="10" width="15.75390625" style="57" customWidth="1"/>
    <col min="11" max="11" width="17.25390625" style="29" customWidth="1"/>
    <col min="12" max="16384" width="9.125" style="29" customWidth="1"/>
  </cols>
  <sheetData>
    <row r="1" spans="1:11" ht="24" customHeight="1">
      <c r="A1" s="304" t="s">
        <v>63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27" customHeight="1" thickBot="1">
      <c r="A2" s="305" t="s">
        <v>61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30" customFormat="1" ht="18" customHeight="1" thickBot="1">
      <c r="A3" s="300" t="s">
        <v>1</v>
      </c>
      <c r="B3" s="300" t="s">
        <v>0</v>
      </c>
      <c r="C3" s="302" t="s">
        <v>60</v>
      </c>
      <c r="D3" s="303"/>
      <c r="E3" s="302" t="s">
        <v>64</v>
      </c>
      <c r="F3" s="303"/>
      <c r="G3" s="306" t="s">
        <v>229</v>
      </c>
      <c r="H3" s="307"/>
      <c r="I3" s="308" t="s">
        <v>66</v>
      </c>
      <c r="J3" s="309"/>
      <c r="K3" s="316" t="s">
        <v>59</v>
      </c>
    </row>
    <row r="4" spans="1:11" s="30" customFormat="1" ht="43.5" customHeight="1" thickBot="1">
      <c r="A4" s="301"/>
      <c r="B4" s="301"/>
      <c r="C4" s="79" t="s">
        <v>57</v>
      </c>
      <c r="D4" s="141" t="s">
        <v>69</v>
      </c>
      <c r="E4" s="79" t="s">
        <v>57</v>
      </c>
      <c r="F4" s="141" t="s">
        <v>69</v>
      </c>
      <c r="G4" s="142" t="s">
        <v>57</v>
      </c>
      <c r="H4" s="143" t="s">
        <v>69</v>
      </c>
      <c r="I4" s="144" t="s">
        <v>57</v>
      </c>
      <c r="J4" s="145" t="s">
        <v>69</v>
      </c>
      <c r="K4" s="317"/>
    </row>
    <row r="5" spans="1:11" s="30" customFormat="1" ht="18" customHeight="1" thickBot="1">
      <c r="A5" s="31">
        <v>501</v>
      </c>
      <c r="B5" s="31" t="s">
        <v>2</v>
      </c>
      <c r="C5" s="69">
        <f>SUM(C6:C9)</f>
        <v>230</v>
      </c>
      <c r="D5" s="11">
        <f aca="true" t="shared" si="0" ref="D5:J5">SUM(D6:D9)</f>
        <v>6</v>
      </c>
      <c r="E5" s="22">
        <f>SUM(E6:E9)</f>
        <v>215</v>
      </c>
      <c r="F5" s="11">
        <f t="shared" si="0"/>
        <v>1</v>
      </c>
      <c r="G5" s="84">
        <f>SUM(G6:G9)</f>
        <v>205</v>
      </c>
      <c r="H5" s="85">
        <f t="shared" si="0"/>
        <v>1</v>
      </c>
      <c r="I5" s="107">
        <f t="shared" si="0"/>
        <v>0</v>
      </c>
      <c r="J5" s="108">
        <f t="shared" si="0"/>
        <v>0</v>
      </c>
      <c r="K5" s="25"/>
    </row>
    <row r="6" spans="1:11" ht="18" customHeight="1">
      <c r="A6" s="313" t="s">
        <v>39</v>
      </c>
      <c r="B6" s="32" t="s">
        <v>40</v>
      </c>
      <c r="C6" s="70">
        <v>10</v>
      </c>
      <c r="D6" s="4"/>
      <c r="E6" s="3">
        <v>10</v>
      </c>
      <c r="F6" s="77"/>
      <c r="G6" s="86">
        <v>20</v>
      </c>
      <c r="H6" s="87"/>
      <c r="I6" s="109"/>
      <c r="J6" s="110"/>
      <c r="K6" s="5"/>
    </row>
    <row r="7" spans="1:11" ht="18" customHeight="1">
      <c r="A7" s="314"/>
      <c r="B7" s="33" t="s">
        <v>55</v>
      </c>
      <c r="C7" s="71">
        <v>35</v>
      </c>
      <c r="D7" s="7"/>
      <c r="E7" s="6">
        <v>35</v>
      </c>
      <c r="F7" s="67"/>
      <c r="G7" s="88">
        <v>35</v>
      </c>
      <c r="H7" s="89"/>
      <c r="I7" s="111"/>
      <c r="J7" s="112"/>
      <c r="K7" s="8"/>
    </row>
    <row r="8" spans="1:11" ht="18" customHeight="1">
      <c r="A8" s="314"/>
      <c r="B8" s="34" t="s">
        <v>41</v>
      </c>
      <c r="C8" s="71">
        <v>40</v>
      </c>
      <c r="D8" s="7"/>
      <c r="E8" s="6">
        <v>110</v>
      </c>
      <c r="F8" s="67"/>
      <c r="G8" s="88">
        <v>90</v>
      </c>
      <c r="H8" s="89"/>
      <c r="I8" s="111"/>
      <c r="J8" s="112"/>
      <c r="K8" s="8"/>
    </row>
    <row r="9" spans="1:11" ht="18" customHeight="1" thickBot="1">
      <c r="A9" s="315"/>
      <c r="B9" s="35" t="s">
        <v>42</v>
      </c>
      <c r="C9" s="63">
        <v>145</v>
      </c>
      <c r="D9" s="10">
        <v>6</v>
      </c>
      <c r="E9" s="9">
        <v>60</v>
      </c>
      <c r="F9" s="76">
        <v>1</v>
      </c>
      <c r="G9" s="90">
        <v>60</v>
      </c>
      <c r="H9" s="91">
        <v>1</v>
      </c>
      <c r="I9" s="113"/>
      <c r="J9" s="114"/>
      <c r="K9" s="12"/>
    </row>
    <row r="10" spans="1:12" s="30" customFormat="1" ht="18" customHeight="1" thickBot="1">
      <c r="A10" s="31">
        <v>502</v>
      </c>
      <c r="B10" s="31" t="s">
        <v>3</v>
      </c>
      <c r="C10" s="69">
        <f>SUM(C11:C14)</f>
        <v>905</v>
      </c>
      <c r="D10" s="23">
        <f aca="true" t="shared" si="1" ref="D10:J10">SUM(D11:D14)</f>
        <v>0</v>
      </c>
      <c r="E10" s="22">
        <f>SUM(E11:E14)</f>
        <v>710</v>
      </c>
      <c r="F10" s="23">
        <f t="shared" si="1"/>
        <v>0</v>
      </c>
      <c r="G10" s="84">
        <f>SUM(G11:G14)</f>
        <v>713</v>
      </c>
      <c r="H10" s="92">
        <f t="shared" si="1"/>
        <v>0</v>
      </c>
      <c r="I10" s="107">
        <f t="shared" si="1"/>
        <v>0</v>
      </c>
      <c r="J10" s="115">
        <f t="shared" si="1"/>
        <v>0</v>
      </c>
      <c r="K10" s="25"/>
      <c r="L10" s="146"/>
    </row>
    <row r="11" spans="1:11" ht="18" customHeight="1">
      <c r="A11" s="310" t="s">
        <v>39</v>
      </c>
      <c r="B11" s="36" t="s">
        <v>54</v>
      </c>
      <c r="C11" s="58">
        <v>55</v>
      </c>
      <c r="D11" s="14"/>
      <c r="E11" s="13">
        <v>20</v>
      </c>
      <c r="F11" s="65"/>
      <c r="G11" s="93">
        <v>23</v>
      </c>
      <c r="H11" s="94"/>
      <c r="I11" s="116"/>
      <c r="J11" s="117"/>
      <c r="K11" s="5"/>
    </row>
    <row r="12" spans="1:11" ht="18" customHeight="1">
      <c r="A12" s="311"/>
      <c r="B12" s="34" t="s">
        <v>43</v>
      </c>
      <c r="C12" s="70">
        <v>550</v>
      </c>
      <c r="D12" s="4"/>
      <c r="E12" s="3">
        <v>440</v>
      </c>
      <c r="F12" s="77"/>
      <c r="G12" s="86">
        <v>440</v>
      </c>
      <c r="H12" s="87"/>
      <c r="I12" s="109"/>
      <c r="J12" s="110"/>
      <c r="K12" s="15"/>
    </row>
    <row r="13" spans="1:11" ht="18" customHeight="1">
      <c r="A13" s="311"/>
      <c r="B13" s="34" t="s">
        <v>44</v>
      </c>
      <c r="C13" s="71">
        <v>300</v>
      </c>
      <c r="D13" s="7"/>
      <c r="E13" s="6">
        <v>250</v>
      </c>
      <c r="F13" s="67"/>
      <c r="G13" s="88">
        <v>250</v>
      </c>
      <c r="H13" s="89"/>
      <c r="I13" s="111"/>
      <c r="J13" s="112"/>
      <c r="K13" s="8"/>
    </row>
    <row r="14" spans="1:11" ht="18" customHeight="1" thickBot="1">
      <c r="A14" s="312"/>
      <c r="B14" s="35" t="s">
        <v>45</v>
      </c>
      <c r="C14" s="61"/>
      <c r="D14" s="17"/>
      <c r="E14" s="16"/>
      <c r="F14" s="18"/>
      <c r="G14" s="95"/>
      <c r="H14" s="96"/>
      <c r="I14" s="118"/>
      <c r="J14" s="119"/>
      <c r="K14" s="19"/>
    </row>
    <row r="15" spans="1:11" s="1" customFormat="1" ht="18" customHeight="1" thickBot="1">
      <c r="A15" s="37">
        <v>504</v>
      </c>
      <c r="B15" s="38" t="s">
        <v>4</v>
      </c>
      <c r="C15" s="55"/>
      <c r="D15" s="11"/>
      <c r="E15" s="20"/>
      <c r="F15" s="11"/>
      <c r="G15" s="97"/>
      <c r="H15" s="85"/>
      <c r="I15" s="120"/>
      <c r="J15" s="108"/>
      <c r="K15" s="21"/>
    </row>
    <row r="16" spans="1:11" s="39" customFormat="1" ht="18" customHeight="1" thickBot="1">
      <c r="A16" s="31">
        <v>511</v>
      </c>
      <c r="B16" s="31" t="s">
        <v>5</v>
      </c>
      <c r="C16" s="69">
        <v>100</v>
      </c>
      <c r="D16" s="23"/>
      <c r="E16" s="22">
        <v>660</v>
      </c>
      <c r="F16" s="23"/>
      <c r="G16" s="84">
        <v>100</v>
      </c>
      <c r="H16" s="92"/>
      <c r="I16" s="107"/>
      <c r="J16" s="115"/>
      <c r="K16" s="24"/>
    </row>
    <row r="17" spans="1:13" s="30" customFormat="1" ht="18" customHeight="1" thickBot="1">
      <c r="A17" s="38">
        <v>512</v>
      </c>
      <c r="B17" s="31" t="s">
        <v>6</v>
      </c>
      <c r="C17" s="55">
        <v>25</v>
      </c>
      <c r="D17" s="11">
        <v>2</v>
      </c>
      <c r="E17" s="20">
        <v>30</v>
      </c>
      <c r="F17" s="11">
        <v>1</v>
      </c>
      <c r="G17" s="97">
        <v>30</v>
      </c>
      <c r="H17" s="85">
        <v>0</v>
      </c>
      <c r="I17" s="120"/>
      <c r="J17" s="108"/>
      <c r="K17" s="25"/>
      <c r="L17" s="146"/>
      <c r="M17" s="146"/>
    </row>
    <row r="18" spans="1:11" ht="18" customHeight="1" thickBot="1">
      <c r="A18" s="31">
        <v>513</v>
      </c>
      <c r="B18" s="31" t="s">
        <v>7</v>
      </c>
      <c r="C18" s="69">
        <v>100</v>
      </c>
      <c r="D18" s="23"/>
      <c r="E18" s="22">
        <v>120</v>
      </c>
      <c r="F18" s="23"/>
      <c r="G18" s="84">
        <v>120</v>
      </c>
      <c r="H18" s="92"/>
      <c r="I18" s="107"/>
      <c r="J18" s="115"/>
      <c r="K18" s="24"/>
    </row>
    <row r="19" spans="1:11" s="30" customFormat="1" ht="18" customHeight="1" thickBot="1">
      <c r="A19" s="31">
        <v>518</v>
      </c>
      <c r="B19" s="31" t="s">
        <v>8</v>
      </c>
      <c r="C19" s="69">
        <f aca="true" t="shared" si="2" ref="C19:J19">SUM(C20:C22)</f>
        <v>3830</v>
      </c>
      <c r="D19" s="23">
        <f t="shared" si="2"/>
        <v>543</v>
      </c>
      <c r="E19" s="22">
        <f t="shared" si="2"/>
        <v>4295</v>
      </c>
      <c r="F19" s="23">
        <f t="shared" si="2"/>
        <v>632</v>
      </c>
      <c r="G19" s="92">
        <f t="shared" si="2"/>
        <v>3840</v>
      </c>
      <c r="H19" s="92">
        <v>158</v>
      </c>
      <c r="I19" s="107">
        <f t="shared" si="2"/>
        <v>0</v>
      </c>
      <c r="J19" s="115">
        <f t="shared" si="2"/>
        <v>0</v>
      </c>
      <c r="K19" s="25" t="s">
        <v>90</v>
      </c>
    </row>
    <row r="20" spans="1:11" s="30" customFormat="1" ht="18" customHeight="1">
      <c r="A20" s="40" t="s">
        <v>39</v>
      </c>
      <c r="B20" s="36" t="s">
        <v>46</v>
      </c>
      <c r="C20" s="64">
        <v>30</v>
      </c>
      <c r="D20" s="65">
        <v>10</v>
      </c>
      <c r="E20" s="64">
        <v>30</v>
      </c>
      <c r="F20" s="65">
        <v>11</v>
      </c>
      <c r="G20" s="98">
        <v>30</v>
      </c>
      <c r="H20" s="94">
        <v>2</v>
      </c>
      <c r="I20" s="121"/>
      <c r="J20" s="117"/>
      <c r="K20" s="26"/>
    </row>
    <row r="21" spans="1:11" s="30" customFormat="1" ht="18" customHeight="1">
      <c r="A21" s="37"/>
      <c r="B21" s="34" t="s">
        <v>47</v>
      </c>
      <c r="C21" s="66"/>
      <c r="D21" s="67"/>
      <c r="E21" s="66"/>
      <c r="F21" s="67"/>
      <c r="G21" s="99"/>
      <c r="H21" s="89"/>
      <c r="I21" s="122"/>
      <c r="J21" s="112"/>
      <c r="K21" s="27"/>
    </row>
    <row r="22" spans="1:12" s="30" customFormat="1" ht="18" customHeight="1" thickBot="1">
      <c r="A22" s="37"/>
      <c r="B22" s="34" t="s">
        <v>42</v>
      </c>
      <c r="C22" s="66">
        <v>3800</v>
      </c>
      <c r="D22" s="67">
        <v>533</v>
      </c>
      <c r="E22" s="66">
        <v>4265</v>
      </c>
      <c r="F22" s="67">
        <v>621</v>
      </c>
      <c r="G22" s="99">
        <v>3810</v>
      </c>
      <c r="H22" s="89">
        <v>155</v>
      </c>
      <c r="I22" s="122"/>
      <c r="J22" s="112"/>
      <c r="K22" s="28"/>
      <c r="L22" s="146"/>
    </row>
    <row r="23" spans="1:11" s="30" customFormat="1" ht="18" customHeight="1" thickBot="1">
      <c r="A23" s="41">
        <v>521</v>
      </c>
      <c r="B23" s="31" t="s">
        <v>9</v>
      </c>
      <c r="C23" s="69">
        <f aca="true" t="shared" si="3" ref="C23:J23">SUM(C24:C27)</f>
        <v>3790</v>
      </c>
      <c r="D23" s="23">
        <f t="shared" si="3"/>
        <v>402</v>
      </c>
      <c r="E23" s="22">
        <f t="shared" si="3"/>
        <v>3830</v>
      </c>
      <c r="F23" s="23">
        <f t="shared" si="3"/>
        <v>401</v>
      </c>
      <c r="G23" s="84">
        <f t="shared" si="3"/>
        <v>3973</v>
      </c>
      <c r="H23" s="92">
        <f t="shared" si="3"/>
        <v>112</v>
      </c>
      <c r="I23" s="107">
        <f t="shared" si="3"/>
        <v>0</v>
      </c>
      <c r="J23" s="115">
        <f t="shared" si="3"/>
        <v>0</v>
      </c>
      <c r="K23" s="25"/>
    </row>
    <row r="24" spans="1:11" ht="18" customHeight="1">
      <c r="A24" s="40" t="s">
        <v>39</v>
      </c>
      <c r="B24" s="42" t="s">
        <v>48</v>
      </c>
      <c r="C24" s="70">
        <v>3460</v>
      </c>
      <c r="D24" s="4">
        <v>390</v>
      </c>
      <c r="E24" s="3">
        <v>3450</v>
      </c>
      <c r="F24" s="77">
        <v>390</v>
      </c>
      <c r="G24" s="86">
        <v>3633</v>
      </c>
      <c r="H24" s="87">
        <v>103</v>
      </c>
      <c r="I24" s="109"/>
      <c r="J24" s="110"/>
      <c r="K24" s="5"/>
    </row>
    <row r="25" spans="1:11" ht="18" customHeight="1">
      <c r="A25" s="43"/>
      <c r="B25" s="34" t="s">
        <v>49</v>
      </c>
      <c r="C25" s="71">
        <v>330</v>
      </c>
      <c r="D25" s="7">
        <v>12</v>
      </c>
      <c r="E25" s="6">
        <v>380</v>
      </c>
      <c r="F25" s="67">
        <v>11</v>
      </c>
      <c r="G25" s="88">
        <v>340</v>
      </c>
      <c r="H25" s="89">
        <v>9</v>
      </c>
      <c r="I25" s="111"/>
      <c r="J25" s="112"/>
      <c r="K25" s="220"/>
    </row>
    <row r="26" spans="1:11" ht="18" customHeight="1">
      <c r="A26" s="43"/>
      <c r="B26" s="43" t="s">
        <v>50</v>
      </c>
      <c r="C26" s="72"/>
      <c r="D26" s="45"/>
      <c r="E26" s="44"/>
      <c r="F26" s="46"/>
      <c r="G26" s="100"/>
      <c r="H26" s="101"/>
      <c r="I26" s="123"/>
      <c r="J26" s="124"/>
      <c r="K26" s="8"/>
    </row>
    <row r="27" spans="1:11" ht="18" customHeight="1" thickBot="1">
      <c r="A27" s="35"/>
      <c r="B27" s="33" t="s">
        <v>51</v>
      </c>
      <c r="C27" s="61"/>
      <c r="D27" s="17"/>
      <c r="E27" s="61"/>
      <c r="F27" s="18"/>
      <c r="G27" s="102"/>
      <c r="H27" s="96"/>
      <c r="I27" s="125"/>
      <c r="J27" s="119"/>
      <c r="K27" s="8"/>
    </row>
    <row r="28" spans="1:12" s="30" customFormat="1" ht="18" customHeight="1" thickBot="1">
      <c r="A28" s="31">
        <v>524</v>
      </c>
      <c r="B28" s="31" t="s">
        <v>10</v>
      </c>
      <c r="C28" s="69">
        <v>1176</v>
      </c>
      <c r="D28" s="23">
        <v>133</v>
      </c>
      <c r="E28" s="22">
        <v>1173</v>
      </c>
      <c r="F28" s="23">
        <v>133</v>
      </c>
      <c r="G28" s="84">
        <v>1235</v>
      </c>
      <c r="H28" s="92">
        <v>35</v>
      </c>
      <c r="I28" s="107"/>
      <c r="J28" s="115"/>
      <c r="K28" s="27"/>
      <c r="L28" s="146"/>
    </row>
    <row r="29" spans="1:12" s="30" customFormat="1" ht="18" customHeight="1" thickBot="1">
      <c r="A29" s="31">
        <v>525</v>
      </c>
      <c r="B29" s="31" t="s">
        <v>11</v>
      </c>
      <c r="C29" s="69">
        <v>36</v>
      </c>
      <c r="D29" s="23">
        <v>4</v>
      </c>
      <c r="E29" s="22">
        <v>32</v>
      </c>
      <c r="F29" s="23">
        <v>4</v>
      </c>
      <c r="G29" s="84">
        <v>32</v>
      </c>
      <c r="H29" s="92">
        <v>1</v>
      </c>
      <c r="I29" s="107"/>
      <c r="J29" s="115"/>
      <c r="K29" s="27"/>
      <c r="L29" s="146"/>
    </row>
    <row r="30" spans="1:12" s="30" customFormat="1" ht="18" customHeight="1" thickBot="1">
      <c r="A30" s="31">
        <v>527</v>
      </c>
      <c r="B30" s="31" t="s">
        <v>12</v>
      </c>
      <c r="C30" s="69">
        <v>90</v>
      </c>
      <c r="D30" s="23">
        <v>10</v>
      </c>
      <c r="E30" s="22">
        <v>90</v>
      </c>
      <c r="F30" s="23">
        <v>10</v>
      </c>
      <c r="G30" s="84">
        <v>90</v>
      </c>
      <c r="H30" s="92">
        <v>2</v>
      </c>
      <c r="I30" s="107"/>
      <c r="J30" s="115"/>
      <c r="K30" s="27"/>
      <c r="L30" s="146"/>
    </row>
    <row r="31" spans="1:11" s="30" customFormat="1" ht="18" customHeight="1" thickBot="1">
      <c r="A31" s="31">
        <v>528</v>
      </c>
      <c r="B31" s="31" t="s">
        <v>22</v>
      </c>
      <c r="C31" s="69"/>
      <c r="D31" s="23"/>
      <c r="E31" s="22"/>
      <c r="F31" s="23"/>
      <c r="G31" s="84"/>
      <c r="H31" s="92"/>
      <c r="I31" s="107"/>
      <c r="J31" s="115"/>
      <c r="K31" s="27"/>
    </row>
    <row r="32" spans="1:11" s="30" customFormat="1" ht="18" customHeight="1" thickBot="1">
      <c r="A32" s="31">
        <v>531</v>
      </c>
      <c r="B32" s="31" t="s">
        <v>30</v>
      </c>
      <c r="C32" s="69">
        <v>2</v>
      </c>
      <c r="D32" s="23"/>
      <c r="E32" s="22">
        <v>2</v>
      </c>
      <c r="F32" s="23"/>
      <c r="G32" s="84">
        <v>2</v>
      </c>
      <c r="H32" s="92"/>
      <c r="I32" s="107"/>
      <c r="J32" s="115"/>
      <c r="K32" s="27"/>
    </row>
    <row r="33" spans="1:12" s="30" customFormat="1" ht="18" customHeight="1" thickBot="1">
      <c r="A33" s="31">
        <v>538</v>
      </c>
      <c r="B33" s="31" t="s">
        <v>31</v>
      </c>
      <c r="C33" s="69">
        <v>17</v>
      </c>
      <c r="D33" s="23"/>
      <c r="E33" s="22">
        <v>30</v>
      </c>
      <c r="F33" s="23">
        <v>4</v>
      </c>
      <c r="G33" s="84">
        <v>17</v>
      </c>
      <c r="H33" s="92">
        <v>1</v>
      </c>
      <c r="I33" s="107"/>
      <c r="J33" s="115"/>
      <c r="K33" s="27"/>
      <c r="L33" s="146"/>
    </row>
    <row r="34" spans="1:11" s="30" customFormat="1" ht="18" customHeight="1" thickBot="1">
      <c r="A34" s="31">
        <v>542</v>
      </c>
      <c r="B34" s="31" t="s">
        <v>27</v>
      </c>
      <c r="C34" s="73"/>
      <c r="D34" s="46"/>
      <c r="E34" s="68"/>
      <c r="F34" s="46"/>
      <c r="G34" s="103"/>
      <c r="H34" s="101"/>
      <c r="I34" s="126"/>
      <c r="J34" s="124"/>
      <c r="K34" s="27"/>
    </row>
    <row r="35" spans="1:11" s="30" customFormat="1" ht="18" customHeight="1" thickBot="1">
      <c r="A35" s="31">
        <v>543</v>
      </c>
      <c r="B35" s="31" t="s">
        <v>32</v>
      </c>
      <c r="C35" s="69"/>
      <c r="D35" s="23"/>
      <c r="E35" s="22">
        <v>68</v>
      </c>
      <c r="F35" s="23"/>
      <c r="G35" s="84"/>
      <c r="H35" s="92"/>
      <c r="I35" s="107"/>
      <c r="J35" s="115"/>
      <c r="K35" s="298"/>
    </row>
    <row r="36" spans="1:12" s="30" customFormat="1" ht="18" customHeight="1" thickBot="1">
      <c r="A36" s="31">
        <v>551</v>
      </c>
      <c r="B36" s="31" t="s">
        <v>33</v>
      </c>
      <c r="C36" s="69">
        <v>320</v>
      </c>
      <c r="D36" s="23"/>
      <c r="E36" s="22">
        <v>345</v>
      </c>
      <c r="F36" s="23"/>
      <c r="G36" s="84">
        <v>350</v>
      </c>
      <c r="H36" s="92"/>
      <c r="I36" s="107"/>
      <c r="J36" s="115"/>
      <c r="K36" s="27"/>
      <c r="L36" s="146"/>
    </row>
    <row r="37" spans="1:11" s="30" customFormat="1" ht="18" customHeight="1" thickBot="1">
      <c r="A37" s="48">
        <v>556</v>
      </c>
      <c r="B37" s="31" t="s">
        <v>34</v>
      </c>
      <c r="C37" s="69"/>
      <c r="D37" s="23"/>
      <c r="E37" s="22"/>
      <c r="F37" s="23"/>
      <c r="G37" s="84"/>
      <c r="H37" s="92"/>
      <c r="I37" s="107"/>
      <c r="J37" s="115"/>
      <c r="K37" s="27"/>
    </row>
    <row r="38" spans="1:11" s="30" customFormat="1" ht="18" customHeight="1" thickBot="1">
      <c r="A38" s="48">
        <v>557</v>
      </c>
      <c r="B38" s="31" t="s">
        <v>35</v>
      </c>
      <c r="C38" s="69"/>
      <c r="D38" s="23"/>
      <c r="E38" s="22"/>
      <c r="F38" s="23"/>
      <c r="G38" s="84"/>
      <c r="H38" s="92"/>
      <c r="I38" s="107"/>
      <c r="J38" s="115"/>
      <c r="K38" s="27"/>
    </row>
    <row r="39" spans="1:11" s="30" customFormat="1" ht="18" customHeight="1" thickBot="1">
      <c r="A39" s="31">
        <v>549</v>
      </c>
      <c r="B39" s="31" t="s">
        <v>23</v>
      </c>
      <c r="C39" s="69"/>
      <c r="D39" s="23"/>
      <c r="E39" s="22"/>
      <c r="F39" s="23"/>
      <c r="G39" s="84"/>
      <c r="H39" s="92"/>
      <c r="I39" s="107"/>
      <c r="J39" s="115"/>
      <c r="K39" s="27"/>
    </row>
    <row r="40" spans="1:11" s="30" customFormat="1" ht="18" customHeight="1" thickBot="1">
      <c r="A40" s="38">
        <v>552</v>
      </c>
      <c r="B40" s="31" t="s">
        <v>58</v>
      </c>
      <c r="C40" s="69"/>
      <c r="D40" s="23"/>
      <c r="E40" s="22">
        <v>-460</v>
      </c>
      <c r="F40" s="23"/>
      <c r="G40" s="84"/>
      <c r="H40" s="92"/>
      <c r="I40" s="107"/>
      <c r="J40" s="115"/>
      <c r="K40" s="298"/>
    </row>
    <row r="41" spans="1:11" s="30" customFormat="1" ht="18" customHeight="1" thickBot="1">
      <c r="A41" s="49">
        <v>569</v>
      </c>
      <c r="B41" s="49" t="s">
        <v>52</v>
      </c>
      <c r="C41" s="74">
        <v>200</v>
      </c>
      <c r="D41" s="51"/>
      <c r="E41" s="50">
        <v>230</v>
      </c>
      <c r="F41" s="51"/>
      <c r="G41" s="104">
        <v>230</v>
      </c>
      <c r="H41" s="105"/>
      <c r="I41" s="127"/>
      <c r="J41" s="128"/>
      <c r="K41" s="27"/>
    </row>
    <row r="42" spans="1:11" s="30" customFormat="1" ht="18" customHeight="1" thickBot="1" thickTop="1">
      <c r="A42" s="38" t="s">
        <v>14</v>
      </c>
      <c r="B42" s="38" t="s">
        <v>15</v>
      </c>
      <c r="C42" s="55">
        <f aca="true" t="shared" si="4" ref="C42:H42">SUM(C5,C10,C15:C19,C23,C28:C41)</f>
        <v>10821</v>
      </c>
      <c r="D42" s="11">
        <f t="shared" si="4"/>
        <v>1100</v>
      </c>
      <c r="E42" s="20">
        <f t="shared" si="4"/>
        <v>11370</v>
      </c>
      <c r="F42" s="11">
        <f t="shared" si="4"/>
        <v>1186</v>
      </c>
      <c r="G42" s="97">
        <f t="shared" si="4"/>
        <v>10937</v>
      </c>
      <c r="H42" s="85">
        <f t="shared" si="4"/>
        <v>310</v>
      </c>
      <c r="I42" s="120">
        <f>SUM(I5,I10,I15:I19,I23,I28:I41)</f>
        <v>0</v>
      </c>
      <c r="J42" s="108">
        <f>SUM(J5,J10,J15:J19,J23,J28:J41)</f>
        <v>0</v>
      </c>
      <c r="K42" s="299"/>
    </row>
    <row r="43" spans="1:11" s="30" customFormat="1" ht="18" customHeight="1">
      <c r="A43" s="1"/>
      <c r="B43" s="1"/>
      <c r="C43" s="222"/>
      <c r="D43" s="222"/>
      <c r="E43" s="222"/>
      <c r="F43" s="222"/>
      <c r="G43" s="223"/>
      <c r="H43" s="223"/>
      <c r="I43" s="223"/>
      <c r="J43" s="223"/>
      <c r="K43" s="222"/>
    </row>
    <row r="44" spans="1:11" s="30" customFormat="1" ht="18" customHeight="1">
      <c r="A44" s="1"/>
      <c r="B44" s="1"/>
      <c r="C44" s="222"/>
      <c r="D44" s="222"/>
      <c r="E44" s="222"/>
      <c r="F44" s="222"/>
      <c r="G44" s="223"/>
      <c r="H44" s="223"/>
      <c r="I44" s="223"/>
      <c r="J44" s="223"/>
      <c r="K44" s="222"/>
    </row>
    <row r="45" spans="1:11" s="30" customFormat="1" ht="18" customHeight="1">
      <c r="A45" s="1"/>
      <c r="B45" s="1"/>
      <c r="C45" s="222"/>
      <c r="D45" s="222"/>
      <c r="E45" s="222"/>
      <c r="F45" s="222"/>
      <c r="G45" s="223"/>
      <c r="H45" s="223"/>
      <c r="I45" s="223"/>
      <c r="J45" s="223"/>
      <c r="K45" s="222"/>
    </row>
    <row r="46" spans="1:11" s="30" customFormat="1" ht="18" customHeight="1" thickBot="1">
      <c r="A46" s="1"/>
      <c r="B46" s="1"/>
      <c r="C46" s="2"/>
      <c r="D46" s="2"/>
      <c r="E46" s="2"/>
      <c r="F46" s="2"/>
      <c r="G46" s="2"/>
      <c r="H46" s="2"/>
      <c r="I46" s="2"/>
      <c r="J46" s="2"/>
      <c r="K46" s="1"/>
    </row>
    <row r="47" spans="1:11" ht="18" customHeight="1" thickBot="1">
      <c r="A47" s="300" t="s">
        <v>1</v>
      </c>
      <c r="B47" s="300" t="s">
        <v>0</v>
      </c>
      <c r="C47" s="302" t="s">
        <v>60</v>
      </c>
      <c r="D47" s="303"/>
      <c r="E47" s="302" t="s">
        <v>64</v>
      </c>
      <c r="F47" s="303"/>
      <c r="G47" s="306" t="s">
        <v>229</v>
      </c>
      <c r="H47" s="307"/>
      <c r="I47" s="308" t="s">
        <v>66</v>
      </c>
      <c r="J47" s="309"/>
      <c r="K47" s="316" t="s">
        <v>59</v>
      </c>
    </row>
    <row r="48" spans="1:11" ht="44.25" customHeight="1" thickBot="1">
      <c r="A48" s="301"/>
      <c r="B48" s="301"/>
      <c r="C48" s="79" t="s">
        <v>57</v>
      </c>
      <c r="D48" s="141" t="s">
        <v>69</v>
      </c>
      <c r="E48" s="79" t="s">
        <v>57</v>
      </c>
      <c r="F48" s="141" t="s">
        <v>69</v>
      </c>
      <c r="G48" s="83" t="s">
        <v>57</v>
      </c>
      <c r="H48" s="143" t="s">
        <v>69</v>
      </c>
      <c r="I48" s="106" t="s">
        <v>57</v>
      </c>
      <c r="J48" s="145" t="s">
        <v>69</v>
      </c>
      <c r="K48" s="317"/>
    </row>
    <row r="49" spans="1:12" s="30" customFormat="1" ht="18" customHeight="1" thickBot="1">
      <c r="A49" s="52">
        <v>602</v>
      </c>
      <c r="B49" s="31" t="s">
        <v>24</v>
      </c>
      <c r="C49" s="69">
        <v>3900</v>
      </c>
      <c r="D49" s="23">
        <v>300</v>
      </c>
      <c r="E49" s="22">
        <v>3950</v>
      </c>
      <c r="F49" s="23">
        <v>268</v>
      </c>
      <c r="G49" s="84">
        <v>4000</v>
      </c>
      <c r="H49" s="92">
        <v>45</v>
      </c>
      <c r="I49" s="107"/>
      <c r="J49" s="115"/>
      <c r="K49" s="31" t="s">
        <v>201</v>
      </c>
      <c r="L49" s="146"/>
    </row>
    <row r="50" spans="1:12" s="30" customFormat="1" ht="18" customHeight="1" thickBot="1">
      <c r="A50" s="31">
        <v>603</v>
      </c>
      <c r="B50" s="31" t="s">
        <v>25</v>
      </c>
      <c r="C50" s="69">
        <v>1350</v>
      </c>
      <c r="D50" s="23"/>
      <c r="E50" s="22">
        <v>1030</v>
      </c>
      <c r="F50" s="23"/>
      <c r="G50" s="84">
        <v>1000</v>
      </c>
      <c r="H50" s="92"/>
      <c r="I50" s="107"/>
      <c r="J50" s="115"/>
      <c r="K50" s="31"/>
      <c r="L50" s="146"/>
    </row>
    <row r="51" spans="1:11" s="30" customFormat="1" ht="18" customHeight="1" thickBot="1">
      <c r="A51" s="31">
        <v>604</v>
      </c>
      <c r="B51" s="31" t="s">
        <v>53</v>
      </c>
      <c r="C51" s="69"/>
      <c r="D51" s="23"/>
      <c r="E51" s="22"/>
      <c r="F51" s="23"/>
      <c r="G51" s="84"/>
      <c r="H51" s="92"/>
      <c r="I51" s="107"/>
      <c r="J51" s="115"/>
      <c r="K51" s="31"/>
    </row>
    <row r="52" spans="1:11" s="30" customFormat="1" ht="18" customHeight="1" thickBot="1">
      <c r="A52" s="48">
        <v>609</v>
      </c>
      <c r="B52" s="31" t="s">
        <v>26</v>
      </c>
      <c r="C52" s="69"/>
      <c r="D52" s="23"/>
      <c r="E52" s="22"/>
      <c r="F52" s="23"/>
      <c r="G52" s="84"/>
      <c r="H52" s="92"/>
      <c r="I52" s="107"/>
      <c r="J52" s="115"/>
      <c r="K52" s="31"/>
    </row>
    <row r="53" spans="1:11" s="30" customFormat="1" ht="18" customHeight="1" thickBot="1">
      <c r="A53" s="48">
        <v>611</v>
      </c>
      <c r="B53" s="31" t="s">
        <v>36</v>
      </c>
      <c r="C53" s="69"/>
      <c r="D53" s="23"/>
      <c r="E53" s="22"/>
      <c r="F53" s="23"/>
      <c r="G53" s="84"/>
      <c r="H53" s="92"/>
      <c r="I53" s="107"/>
      <c r="J53" s="115"/>
      <c r="K53" s="31"/>
    </row>
    <row r="54" spans="1:11" ht="18" customHeight="1" thickBot="1">
      <c r="A54" s="37">
        <v>621</v>
      </c>
      <c r="B54" s="37" t="s">
        <v>37</v>
      </c>
      <c r="C54" s="69"/>
      <c r="D54" s="23"/>
      <c r="E54" s="22"/>
      <c r="F54" s="23"/>
      <c r="G54" s="84"/>
      <c r="H54" s="92"/>
      <c r="I54" s="107"/>
      <c r="J54" s="115"/>
      <c r="K54" s="43"/>
    </row>
    <row r="55" spans="1:11" ht="18" customHeight="1" thickBot="1">
      <c r="A55" s="31">
        <v>646</v>
      </c>
      <c r="B55" s="82" t="s">
        <v>28</v>
      </c>
      <c r="C55" s="69"/>
      <c r="D55" s="23"/>
      <c r="E55" s="22"/>
      <c r="F55" s="23"/>
      <c r="G55" s="84"/>
      <c r="H55" s="92"/>
      <c r="I55" s="107"/>
      <c r="J55" s="115"/>
      <c r="K55" s="53"/>
    </row>
    <row r="56" spans="1:11" s="30" customFormat="1" ht="18" customHeight="1" thickBot="1">
      <c r="A56" s="31">
        <v>648</v>
      </c>
      <c r="B56" s="31" t="s">
        <v>56</v>
      </c>
      <c r="C56" s="69">
        <v>70</v>
      </c>
      <c r="D56" s="23"/>
      <c r="E56" s="22">
        <v>5626</v>
      </c>
      <c r="F56" s="23">
        <v>800</v>
      </c>
      <c r="G56" s="84">
        <v>100</v>
      </c>
      <c r="H56" s="92"/>
      <c r="I56" s="107"/>
      <c r="J56" s="115"/>
      <c r="K56" s="31"/>
    </row>
    <row r="57" spans="1:11" s="30" customFormat="1" ht="18" customHeight="1" thickBot="1">
      <c r="A57" s="31">
        <v>649</v>
      </c>
      <c r="B57" s="31" t="s">
        <v>29</v>
      </c>
      <c r="C57" s="69"/>
      <c r="D57" s="23"/>
      <c r="E57" s="22"/>
      <c r="F57" s="23"/>
      <c r="G57" s="84"/>
      <c r="H57" s="92"/>
      <c r="I57" s="107"/>
      <c r="J57" s="115"/>
      <c r="K57" s="31"/>
    </row>
    <row r="58" spans="1:11" ht="18" customHeight="1" thickBot="1">
      <c r="A58" s="31">
        <v>662</v>
      </c>
      <c r="B58" s="31" t="s">
        <v>13</v>
      </c>
      <c r="C58" s="69"/>
      <c r="D58" s="23"/>
      <c r="E58" s="22"/>
      <c r="F58" s="23"/>
      <c r="G58" s="84"/>
      <c r="H58" s="92"/>
      <c r="I58" s="107"/>
      <c r="J58" s="115"/>
      <c r="K58" s="53"/>
    </row>
    <row r="59" spans="1:11" ht="18" customHeight="1" thickBot="1">
      <c r="A59" s="49">
        <v>669</v>
      </c>
      <c r="B59" s="49" t="s">
        <v>38</v>
      </c>
      <c r="C59" s="74"/>
      <c r="D59" s="51"/>
      <c r="E59" s="50"/>
      <c r="F59" s="51"/>
      <c r="G59" s="104"/>
      <c r="H59" s="105"/>
      <c r="I59" s="127"/>
      <c r="J59" s="128"/>
      <c r="K59" s="54"/>
    </row>
    <row r="60" spans="1:11" s="30" customFormat="1" ht="18" customHeight="1" thickBot="1" thickTop="1">
      <c r="A60" s="38" t="s">
        <v>21</v>
      </c>
      <c r="B60" s="38" t="s">
        <v>16</v>
      </c>
      <c r="C60" s="55">
        <f>SUM(C49:C59)</f>
        <v>5320</v>
      </c>
      <c r="D60" s="11">
        <f aca="true" t="shared" si="5" ref="D60:J60">SUM(D49:D59)</f>
        <v>300</v>
      </c>
      <c r="E60" s="20">
        <f t="shared" si="5"/>
        <v>10606</v>
      </c>
      <c r="F60" s="78">
        <f t="shared" si="5"/>
        <v>1068</v>
      </c>
      <c r="G60" s="97">
        <f t="shared" si="5"/>
        <v>5100</v>
      </c>
      <c r="H60" s="135">
        <f t="shared" si="5"/>
        <v>45</v>
      </c>
      <c r="I60" s="120">
        <f t="shared" si="5"/>
        <v>0</v>
      </c>
      <c r="J60" s="129">
        <f t="shared" si="5"/>
        <v>0</v>
      </c>
      <c r="K60" s="38"/>
    </row>
    <row r="61" spans="1:11" s="30" customFormat="1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1"/>
    </row>
    <row r="62" spans="1:11" s="30" customFormat="1" ht="18" customHeight="1" thickBot="1">
      <c r="A62" s="325" t="s">
        <v>67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</row>
    <row r="63" spans="1:11" ht="18" customHeight="1">
      <c r="A63" s="36" t="s">
        <v>17</v>
      </c>
      <c r="B63" s="36" t="s">
        <v>18</v>
      </c>
      <c r="C63" s="58">
        <f aca="true" t="shared" si="6" ref="C63:J63">SUM(C60)</f>
        <v>5320</v>
      </c>
      <c r="D63" s="14">
        <f t="shared" si="6"/>
        <v>300</v>
      </c>
      <c r="E63" s="58">
        <f t="shared" si="6"/>
        <v>10606</v>
      </c>
      <c r="F63" s="59">
        <f t="shared" si="6"/>
        <v>1068</v>
      </c>
      <c r="G63" s="136">
        <f t="shared" si="6"/>
        <v>5100</v>
      </c>
      <c r="H63" s="137">
        <f t="shared" si="6"/>
        <v>45</v>
      </c>
      <c r="I63" s="130">
        <f t="shared" si="6"/>
        <v>0</v>
      </c>
      <c r="J63" s="131">
        <f t="shared" si="6"/>
        <v>0</v>
      </c>
      <c r="K63" s="36"/>
    </row>
    <row r="64" spans="1:11" ht="18" customHeight="1" thickBot="1">
      <c r="A64" s="60" t="s">
        <v>19</v>
      </c>
      <c r="B64" s="60" t="s">
        <v>20</v>
      </c>
      <c r="C64" s="61">
        <f aca="true" t="shared" si="7" ref="C64:J64">SUM(C42)</f>
        <v>10821</v>
      </c>
      <c r="D64" s="17">
        <f t="shared" si="7"/>
        <v>1100</v>
      </c>
      <c r="E64" s="61">
        <f t="shared" si="7"/>
        <v>11370</v>
      </c>
      <c r="F64" s="47">
        <f t="shared" si="7"/>
        <v>1186</v>
      </c>
      <c r="G64" s="102">
        <f t="shared" si="7"/>
        <v>10937</v>
      </c>
      <c r="H64" s="138">
        <f t="shared" si="7"/>
        <v>310</v>
      </c>
      <c r="I64" s="125">
        <f t="shared" si="7"/>
        <v>0</v>
      </c>
      <c r="J64" s="132">
        <f t="shared" si="7"/>
        <v>0</v>
      </c>
      <c r="K64" s="244" t="s">
        <v>202</v>
      </c>
    </row>
    <row r="65" spans="1:11" ht="18" customHeight="1" thickBot="1">
      <c r="A65" s="31"/>
      <c r="B65" s="62" t="s">
        <v>62</v>
      </c>
      <c r="C65" s="75">
        <f aca="true" t="shared" si="8" ref="C65:J65">C64-C63</f>
        <v>5501</v>
      </c>
      <c r="D65" s="75">
        <f t="shared" si="8"/>
        <v>800</v>
      </c>
      <c r="E65" s="80">
        <f t="shared" si="8"/>
        <v>764</v>
      </c>
      <c r="F65" s="81">
        <f t="shared" si="8"/>
        <v>118</v>
      </c>
      <c r="G65" s="139">
        <f t="shared" si="8"/>
        <v>5837</v>
      </c>
      <c r="H65" s="140">
        <f t="shared" si="8"/>
        <v>265</v>
      </c>
      <c r="I65" s="133">
        <f t="shared" si="8"/>
        <v>0</v>
      </c>
      <c r="J65" s="134">
        <f t="shared" si="8"/>
        <v>0</v>
      </c>
      <c r="K65" s="31"/>
    </row>
    <row r="66" spans="1:11" s="30" customFormat="1" ht="18" customHeight="1" thickBot="1">
      <c r="A66" s="31"/>
      <c r="B66" s="62" t="s">
        <v>68</v>
      </c>
      <c r="C66" s="320">
        <f>C65+D65</f>
        <v>6301</v>
      </c>
      <c r="D66" s="321"/>
      <c r="E66" s="324">
        <f>E65+F65</f>
        <v>882</v>
      </c>
      <c r="F66" s="321"/>
      <c r="G66" s="322">
        <f>G65+H65</f>
        <v>6102</v>
      </c>
      <c r="H66" s="323"/>
      <c r="I66" s="318">
        <f>I65+J65</f>
        <v>0</v>
      </c>
      <c r="J66" s="319"/>
      <c r="K66" s="31"/>
    </row>
    <row r="67" ht="12" customHeight="1"/>
    <row r="68" ht="18" customHeight="1">
      <c r="B68" s="29" t="s">
        <v>227</v>
      </c>
    </row>
    <row r="69" ht="15" customHeight="1">
      <c r="B69" s="29" t="s">
        <v>228</v>
      </c>
    </row>
    <row r="70" ht="18" customHeight="1">
      <c r="B70" s="29" t="s">
        <v>230</v>
      </c>
    </row>
    <row r="71" ht="18" customHeight="1"/>
    <row r="72" ht="18" customHeight="1"/>
    <row r="73" ht="18" customHeight="1"/>
  </sheetData>
  <sheetProtection/>
  <protectedRanges>
    <protectedRange sqref="C67:K69" name="Oblast9"/>
    <protectedRange sqref="C49:K59" name="Oblast8"/>
    <protectedRange sqref="C11:K18" name="Oblast4"/>
    <protectedRange sqref="C20:K22" name="Oblast3"/>
    <protectedRange sqref="C11:K18" name="Oblast2"/>
    <protectedRange sqref="C6:K9" name="Oblast1"/>
    <protectedRange sqref="C20:K22" name="Oblast6"/>
    <protectedRange sqref="C24:J41 K24:K34 K36:K39 K41" name="Oblast7"/>
  </protectedRanges>
  <mergeCells count="23">
    <mergeCell ref="I66:J66"/>
    <mergeCell ref="C66:D66"/>
    <mergeCell ref="C47:D47"/>
    <mergeCell ref="G66:H66"/>
    <mergeCell ref="E66:F66"/>
    <mergeCell ref="A62:K62"/>
    <mergeCell ref="K47:K48"/>
    <mergeCell ref="G3:H3"/>
    <mergeCell ref="K3:K4"/>
    <mergeCell ref="B47:B48"/>
    <mergeCell ref="I3:J3"/>
    <mergeCell ref="A47:A48"/>
    <mergeCell ref="E47:F47"/>
    <mergeCell ref="B3:B4"/>
    <mergeCell ref="C3:D3"/>
    <mergeCell ref="A1:K1"/>
    <mergeCell ref="A2:K2"/>
    <mergeCell ref="G47:H47"/>
    <mergeCell ref="I47:J47"/>
    <mergeCell ref="A11:A14"/>
    <mergeCell ref="A3:A4"/>
    <mergeCell ref="A6:A9"/>
    <mergeCell ref="E3:F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1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43.75390625" style="0" customWidth="1"/>
    <col min="3" max="3" width="15.25390625" style="0" customWidth="1"/>
    <col min="4" max="4" width="13.25390625" style="0" customWidth="1"/>
    <col min="5" max="5" width="13.00390625" style="0" customWidth="1"/>
    <col min="6" max="6" width="13.25390625" style="0" customWidth="1"/>
    <col min="7" max="7" width="11.00390625" style="0" customWidth="1"/>
    <col min="8" max="8" width="12.75390625" style="0" customWidth="1"/>
    <col min="11" max="11" width="8.875" style="0" customWidth="1"/>
  </cols>
  <sheetData>
    <row r="2" ht="12.75">
      <c r="B2" s="224" t="s">
        <v>205</v>
      </c>
    </row>
    <row r="3" spans="1:2" ht="15">
      <c r="A3" s="162">
        <v>518</v>
      </c>
      <c r="B3" s="162" t="s">
        <v>8</v>
      </c>
    </row>
    <row r="5" ht="13.5" thickBot="1"/>
    <row r="6" spans="1:8" ht="15">
      <c r="A6" s="147" t="s">
        <v>70</v>
      </c>
      <c r="B6" s="148" t="s">
        <v>0</v>
      </c>
      <c r="C6" s="326" t="s">
        <v>64</v>
      </c>
      <c r="D6" s="327"/>
      <c r="E6" s="328"/>
      <c r="F6" s="326" t="s">
        <v>65</v>
      </c>
      <c r="G6" s="327"/>
      <c r="H6" s="328"/>
    </row>
    <row r="7" spans="1:8" ht="15.75" thickBot="1">
      <c r="A7" s="149" t="s">
        <v>1</v>
      </c>
      <c r="B7" s="150"/>
      <c r="C7" s="151" t="s">
        <v>71</v>
      </c>
      <c r="D7" s="168" t="s">
        <v>57</v>
      </c>
      <c r="E7" s="163" t="s">
        <v>72</v>
      </c>
      <c r="F7" s="151" t="s">
        <v>71</v>
      </c>
      <c r="G7" s="173" t="s">
        <v>57</v>
      </c>
      <c r="H7" s="163" t="s">
        <v>72</v>
      </c>
    </row>
    <row r="8" spans="1:8" ht="15.75" thickBot="1">
      <c r="A8" s="152">
        <v>518</v>
      </c>
      <c r="B8" s="153" t="s">
        <v>8</v>
      </c>
      <c r="C8" s="292">
        <f>C9+C10+C11+C12+C13+C14+C15+C16+C18+C20+C21+C22+C24+C25+C17+C19+C23</f>
        <v>4927000</v>
      </c>
      <c r="D8" s="169">
        <f>D9+D10+D11+D12+D13+D14+D15+D16+D18+D20+D21+D22+D24+D25+D17+D19+D23</f>
        <v>4294800</v>
      </c>
      <c r="E8" s="164">
        <f>E9+E10+E11+E12+E13+E14+E15+E16+E18+E20+E21+E22+E24+E25+E17+E19+E23</f>
        <v>632200</v>
      </c>
      <c r="F8" s="154">
        <f>F9+F10+F11+F12+F13+F14+F15+F16+F18+F20+F21+F22+F24+F25+F17+F19+F23</f>
        <v>4469400</v>
      </c>
      <c r="G8" s="169">
        <f>G9+G10+G11+G12+G13+G14+G15+G16+G18+G20+G21+G22+G24+G25+G17+G19+G23</f>
        <v>3839400</v>
      </c>
      <c r="H8" s="164">
        <f>H9+H10+H11+H12+H13+H14+H15+H16+H17+H18+H19+H20+H21+H22+H23+H24+H25</f>
        <v>630000</v>
      </c>
    </row>
    <row r="9" spans="1:8" ht="14.25">
      <c r="A9" s="155" t="s">
        <v>39</v>
      </c>
      <c r="B9" s="156" t="s">
        <v>73</v>
      </c>
      <c r="C9" s="293">
        <f>D9+E9</f>
        <v>600000</v>
      </c>
      <c r="D9" s="170">
        <v>600000</v>
      </c>
      <c r="E9" s="294"/>
      <c r="F9" s="157">
        <f>G9+H9</f>
        <v>600000</v>
      </c>
      <c r="G9" s="87">
        <v>600000</v>
      </c>
      <c r="H9" s="165"/>
    </row>
    <row r="10" spans="1:8" ht="15">
      <c r="A10" s="149"/>
      <c r="B10" s="156" t="s">
        <v>74</v>
      </c>
      <c r="C10" s="293">
        <f aca="true" t="shared" si="0" ref="C10:C25">D10+E10</f>
        <v>15000</v>
      </c>
      <c r="D10" s="170">
        <v>15000</v>
      </c>
      <c r="E10" s="294"/>
      <c r="F10" s="157">
        <f aca="true" t="shared" si="1" ref="F10:F25">G10+H10</f>
        <v>15000</v>
      </c>
      <c r="G10" s="87">
        <v>15000</v>
      </c>
      <c r="H10" s="165"/>
    </row>
    <row r="11" spans="1:8" ht="15">
      <c r="A11" s="149"/>
      <c r="B11" s="156" t="s">
        <v>75</v>
      </c>
      <c r="C11" s="293">
        <f t="shared" si="0"/>
        <v>70000</v>
      </c>
      <c r="D11" s="170">
        <v>63700</v>
      </c>
      <c r="E11" s="294">
        <v>6300</v>
      </c>
      <c r="F11" s="157">
        <f t="shared" si="1"/>
        <v>80000</v>
      </c>
      <c r="G11" s="87">
        <v>73500</v>
      </c>
      <c r="H11" s="165">
        <v>6500</v>
      </c>
    </row>
    <row r="12" spans="1:8" ht="15">
      <c r="A12" s="149"/>
      <c r="B12" s="156" t="s">
        <v>76</v>
      </c>
      <c r="C12" s="293">
        <f t="shared" si="0"/>
        <v>300000</v>
      </c>
      <c r="D12" s="170">
        <v>300000</v>
      </c>
      <c r="E12" s="294"/>
      <c r="F12" s="157">
        <f t="shared" si="1"/>
        <v>300000</v>
      </c>
      <c r="G12" s="87">
        <v>300000</v>
      </c>
      <c r="H12" s="165"/>
    </row>
    <row r="13" spans="1:8" ht="15">
      <c r="A13" s="149"/>
      <c r="B13" s="156" t="s">
        <v>77</v>
      </c>
      <c r="C13" s="293">
        <f t="shared" si="0"/>
        <v>475000</v>
      </c>
      <c r="D13" s="170">
        <v>96400</v>
      </c>
      <c r="E13" s="294">
        <v>378600</v>
      </c>
      <c r="F13" s="157">
        <f t="shared" si="1"/>
        <v>480000</v>
      </c>
      <c r="G13" s="87">
        <v>101500</v>
      </c>
      <c r="H13" s="165">
        <v>378500</v>
      </c>
    </row>
    <row r="14" spans="1:8" ht="15">
      <c r="A14" s="149"/>
      <c r="B14" s="156" t="s">
        <v>78</v>
      </c>
      <c r="C14" s="293">
        <f t="shared" si="0"/>
        <v>2520000</v>
      </c>
      <c r="D14" s="170">
        <v>2520000</v>
      </c>
      <c r="E14" s="294"/>
      <c r="F14" s="157">
        <v>2300000</v>
      </c>
      <c r="G14" s="87">
        <v>2300000</v>
      </c>
      <c r="H14" s="165"/>
    </row>
    <row r="15" spans="1:8" ht="15">
      <c r="A15" s="149"/>
      <c r="B15" s="156" t="s">
        <v>79</v>
      </c>
      <c r="C15" s="293">
        <f t="shared" si="0"/>
        <v>300000</v>
      </c>
      <c r="D15" s="170">
        <v>300000</v>
      </c>
      <c r="E15" s="294"/>
      <c r="F15" s="157">
        <v>50000</v>
      </c>
      <c r="G15" s="87">
        <v>50000</v>
      </c>
      <c r="H15" s="165"/>
    </row>
    <row r="16" spans="1:8" ht="15">
      <c r="A16" s="149"/>
      <c r="B16" s="156" t="s">
        <v>80</v>
      </c>
      <c r="C16" s="293">
        <f t="shared" si="0"/>
        <v>2000</v>
      </c>
      <c r="D16" s="170">
        <v>1300</v>
      </c>
      <c r="E16" s="294">
        <v>700</v>
      </c>
      <c r="F16" s="157">
        <f t="shared" si="1"/>
        <v>2000</v>
      </c>
      <c r="G16" s="87">
        <v>1300</v>
      </c>
      <c r="H16" s="165">
        <v>700</v>
      </c>
    </row>
    <row r="17" spans="1:8" ht="15">
      <c r="A17" s="149"/>
      <c r="B17" s="156" t="s">
        <v>81</v>
      </c>
      <c r="C17" s="293">
        <f t="shared" si="0"/>
        <v>350000</v>
      </c>
      <c r="D17" s="170">
        <v>118700</v>
      </c>
      <c r="E17" s="294">
        <v>231300</v>
      </c>
      <c r="F17" s="157">
        <f t="shared" si="1"/>
        <v>347400</v>
      </c>
      <c r="G17" s="87">
        <v>113100</v>
      </c>
      <c r="H17" s="165">
        <v>234300</v>
      </c>
    </row>
    <row r="18" spans="1:8" ht="15">
      <c r="A18" s="149"/>
      <c r="B18" s="156" t="s">
        <v>82</v>
      </c>
      <c r="C18" s="293">
        <f t="shared" si="0"/>
        <v>10000</v>
      </c>
      <c r="D18" s="170">
        <v>10000</v>
      </c>
      <c r="E18" s="294"/>
      <c r="F18" s="157">
        <f t="shared" si="1"/>
        <v>10000</v>
      </c>
      <c r="G18" s="87">
        <v>10000</v>
      </c>
      <c r="H18" s="165"/>
    </row>
    <row r="19" spans="1:8" ht="15">
      <c r="A19" s="149"/>
      <c r="B19" s="156" t="s">
        <v>83</v>
      </c>
      <c r="C19" s="293">
        <f t="shared" si="0"/>
        <v>140000</v>
      </c>
      <c r="D19" s="170">
        <v>140000</v>
      </c>
      <c r="E19" s="294"/>
      <c r="F19" s="157">
        <f t="shared" si="1"/>
        <v>140000</v>
      </c>
      <c r="G19" s="87">
        <v>140000</v>
      </c>
      <c r="H19" s="165"/>
    </row>
    <row r="20" spans="1:8" ht="15">
      <c r="A20" s="149"/>
      <c r="B20" s="158" t="s">
        <v>84</v>
      </c>
      <c r="C20" s="293">
        <f t="shared" si="0"/>
        <v>30000</v>
      </c>
      <c r="D20" s="171">
        <v>24500</v>
      </c>
      <c r="E20" s="295">
        <v>5500</v>
      </c>
      <c r="F20" s="157">
        <f t="shared" si="1"/>
        <v>30000</v>
      </c>
      <c r="G20" s="89">
        <v>24000</v>
      </c>
      <c r="H20" s="166">
        <v>6000</v>
      </c>
    </row>
    <row r="21" spans="1:8" ht="15">
      <c r="A21" s="149"/>
      <c r="B21" s="156" t="s">
        <v>85</v>
      </c>
      <c r="C21" s="293">
        <f t="shared" si="0"/>
        <v>30000</v>
      </c>
      <c r="D21" s="170">
        <v>27200</v>
      </c>
      <c r="E21" s="294">
        <v>2800</v>
      </c>
      <c r="F21" s="157">
        <f t="shared" si="1"/>
        <v>30000</v>
      </c>
      <c r="G21" s="87">
        <v>27000</v>
      </c>
      <c r="H21" s="165">
        <v>3000</v>
      </c>
    </row>
    <row r="22" spans="1:8" ht="15">
      <c r="A22" s="149"/>
      <c r="B22" s="156" t="s">
        <v>86</v>
      </c>
      <c r="C22" s="293">
        <f t="shared" si="0"/>
        <v>45000</v>
      </c>
      <c r="D22" s="170">
        <v>45000</v>
      </c>
      <c r="E22" s="294"/>
      <c r="F22" s="157">
        <f t="shared" si="1"/>
        <v>45000</v>
      </c>
      <c r="G22" s="87">
        <v>45000</v>
      </c>
      <c r="H22" s="165"/>
    </row>
    <row r="23" spans="1:8" ht="15">
      <c r="A23" s="149"/>
      <c r="B23" s="156" t="s">
        <v>87</v>
      </c>
      <c r="C23" s="293">
        <f t="shared" si="0"/>
        <v>0</v>
      </c>
      <c r="D23" s="170"/>
      <c r="E23" s="294"/>
      <c r="F23" s="157">
        <f t="shared" si="1"/>
        <v>0</v>
      </c>
      <c r="G23" s="87"/>
      <c r="H23" s="165"/>
    </row>
    <row r="24" spans="1:8" ht="15">
      <c r="A24" s="149"/>
      <c r="B24" s="156" t="s">
        <v>88</v>
      </c>
      <c r="C24" s="293">
        <f t="shared" si="0"/>
        <v>23000</v>
      </c>
      <c r="D24" s="170">
        <v>16000</v>
      </c>
      <c r="E24" s="294">
        <v>7000</v>
      </c>
      <c r="F24" s="157">
        <f t="shared" si="1"/>
        <v>23000</v>
      </c>
      <c r="G24" s="87">
        <v>22000</v>
      </c>
      <c r="H24" s="165">
        <v>1000</v>
      </c>
    </row>
    <row r="25" spans="1:8" ht="15.75" thickBot="1">
      <c r="A25" s="159"/>
      <c r="B25" s="160" t="s">
        <v>89</v>
      </c>
      <c r="C25" s="296">
        <f t="shared" si="0"/>
        <v>17000</v>
      </c>
      <c r="D25" s="172">
        <v>17000</v>
      </c>
      <c r="E25" s="297"/>
      <c r="F25" s="161">
        <f t="shared" si="1"/>
        <v>17000</v>
      </c>
      <c r="G25" s="91">
        <v>17000</v>
      </c>
      <c r="H25" s="167"/>
    </row>
  </sheetData>
  <sheetProtection/>
  <mergeCells count="2">
    <mergeCell ref="C6:E6"/>
    <mergeCell ref="F6:H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bestFit="1" customWidth="1"/>
    <col min="2" max="2" width="36.25390625" style="0" customWidth="1"/>
    <col min="3" max="3" width="15.625" style="0" customWidth="1"/>
    <col min="4" max="4" width="12.625" style="0" customWidth="1"/>
    <col min="5" max="5" width="12.25390625" style="0" customWidth="1"/>
    <col min="6" max="6" width="11.75390625" style="0" customWidth="1"/>
    <col min="7" max="7" width="10.875" style="0" customWidth="1"/>
    <col min="8" max="8" width="11.375" style="0" customWidth="1"/>
    <col min="9" max="9" width="21.75390625" style="0" customWidth="1"/>
    <col min="10" max="10" width="21.625" style="0" customWidth="1"/>
  </cols>
  <sheetData>
    <row r="2" ht="12.75">
      <c r="B2" s="224" t="s">
        <v>204</v>
      </c>
    </row>
    <row r="3" ht="15">
      <c r="B3" s="162" t="s">
        <v>24</v>
      </c>
    </row>
    <row r="5" spans="1:9" ht="14.25">
      <c r="A5" s="225" t="s">
        <v>70</v>
      </c>
      <c r="B5" s="274" t="s">
        <v>0</v>
      </c>
      <c r="C5" s="275" t="s">
        <v>64</v>
      </c>
      <c r="D5" s="276"/>
      <c r="E5" s="277"/>
      <c r="F5" s="278" t="s">
        <v>222</v>
      </c>
      <c r="G5" s="278"/>
      <c r="H5" s="278"/>
      <c r="I5" s="279" t="s">
        <v>97</v>
      </c>
    </row>
    <row r="6" spans="1:9" ht="15">
      <c r="A6" s="225" t="s">
        <v>1</v>
      </c>
      <c r="B6" s="162"/>
      <c r="C6" s="280" t="s">
        <v>71</v>
      </c>
      <c r="D6" s="281" t="s">
        <v>57</v>
      </c>
      <c r="E6" s="282" t="s">
        <v>72</v>
      </c>
      <c r="F6" s="280" t="s">
        <v>71</v>
      </c>
      <c r="G6" s="281" t="s">
        <v>57</v>
      </c>
      <c r="H6" s="283" t="s">
        <v>72</v>
      </c>
      <c r="I6" s="235"/>
    </row>
    <row r="7" spans="1:9" ht="15">
      <c r="A7" s="272">
        <v>602</v>
      </c>
      <c r="B7" s="162" t="s">
        <v>24</v>
      </c>
      <c r="C7" s="284"/>
      <c r="D7" s="285"/>
      <c r="E7" s="286"/>
      <c r="F7" s="284"/>
      <c r="G7" s="285"/>
      <c r="H7" s="286"/>
      <c r="I7" s="235"/>
    </row>
    <row r="8" spans="1:9" ht="14.25">
      <c r="A8" s="226" t="s">
        <v>39</v>
      </c>
      <c r="B8" s="274" t="s">
        <v>91</v>
      </c>
      <c r="C8" s="287">
        <v>268000</v>
      </c>
      <c r="D8" s="235"/>
      <c r="E8" s="288">
        <v>268000</v>
      </c>
      <c r="F8" s="287">
        <f>G8+H8</f>
        <v>180000</v>
      </c>
      <c r="G8" s="171"/>
      <c r="H8" s="288">
        <v>180000</v>
      </c>
      <c r="I8" s="289" t="s">
        <v>98</v>
      </c>
    </row>
    <row r="9" spans="1:9" ht="14.25">
      <c r="A9" s="226">
        <v>603</v>
      </c>
      <c r="B9" s="274" t="s">
        <v>223</v>
      </c>
      <c r="C9" s="287">
        <v>1030000</v>
      </c>
      <c r="D9" s="171">
        <v>1030000</v>
      </c>
      <c r="E9" s="288"/>
      <c r="F9" s="287">
        <v>1000000</v>
      </c>
      <c r="G9" s="171">
        <v>1000000</v>
      </c>
      <c r="H9" s="288"/>
      <c r="I9" s="289"/>
    </row>
    <row r="10" spans="1:9" ht="14.25">
      <c r="A10" s="226"/>
      <c r="B10" s="274" t="s">
        <v>92</v>
      </c>
      <c r="C10" s="287">
        <f aca="true" t="shared" si="0" ref="C10:C15">D10+E10</f>
        <v>120000</v>
      </c>
      <c r="D10" s="171">
        <v>120000</v>
      </c>
      <c r="E10" s="288"/>
      <c r="F10" s="287">
        <v>100000</v>
      </c>
      <c r="G10" s="171">
        <v>100000</v>
      </c>
      <c r="H10" s="288"/>
      <c r="I10" s="235"/>
    </row>
    <row r="11" spans="1:9" ht="14.25">
      <c r="A11" s="225"/>
      <c r="B11" s="274" t="s">
        <v>82</v>
      </c>
      <c r="C11" s="287">
        <f t="shared" si="0"/>
        <v>20000</v>
      </c>
      <c r="D11" s="171">
        <v>20000</v>
      </c>
      <c r="E11" s="288"/>
      <c r="F11" s="287">
        <f>G11+H11</f>
        <v>20000</v>
      </c>
      <c r="G11" s="171">
        <v>20000</v>
      </c>
      <c r="H11" s="288"/>
      <c r="I11" s="235"/>
    </row>
    <row r="12" spans="1:9" ht="14.25">
      <c r="A12" s="225"/>
      <c r="B12" s="274" t="s">
        <v>93</v>
      </c>
      <c r="C12" s="287">
        <f t="shared" si="0"/>
        <v>0</v>
      </c>
      <c r="D12" s="171"/>
      <c r="E12" s="288"/>
      <c r="F12" s="287">
        <f>G12+H12</f>
        <v>0</v>
      </c>
      <c r="G12" s="171"/>
      <c r="H12" s="288"/>
      <c r="I12" s="235"/>
    </row>
    <row r="13" spans="1:9" ht="14.25">
      <c r="A13" s="225"/>
      <c r="B13" s="274" t="s">
        <v>94</v>
      </c>
      <c r="C13" s="287">
        <f t="shared" si="0"/>
        <v>110000</v>
      </c>
      <c r="D13" s="171">
        <v>110000</v>
      </c>
      <c r="E13" s="288"/>
      <c r="F13" s="287">
        <f>G13+H13</f>
        <v>100000</v>
      </c>
      <c r="G13" s="171">
        <v>100000</v>
      </c>
      <c r="H13" s="288"/>
      <c r="I13" s="235"/>
    </row>
    <row r="14" spans="1:9" ht="14.25">
      <c r="A14" s="225"/>
      <c r="B14" s="274" t="s">
        <v>95</v>
      </c>
      <c r="C14" s="287">
        <f t="shared" si="0"/>
        <v>2500000</v>
      </c>
      <c r="D14" s="171">
        <v>2500000</v>
      </c>
      <c r="E14" s="288"/>
      <c r="F14" s="287">
        <f>G14+H14</f>
        <v>2500000</v>
      </c>
      <c r="G14" s="171">
        <v>2500000</v>
      </c>
      <c r="H14" s="288"/>
      <c r="I14" s="235"/>
    </row>
    <row r="15" spans="1:9" ht="14.25">
      <c r="A15" s="225"/>
      <c r="B15" s="274" t="s">
        <v>96</v>
      </c>
      <c r="C15" s="287">
        <f t="shared" si="0"/>
        <v>1200000</v>
      </c>
      <c r="D15" s="171">
        <v>1200000</v>
      </c>
      <c r="E15" s="288"/>
      <c r="F15" s="287">
        <v>1200000</v>
      </c>
      <c r="G15" s="171">
        <v>1200000</v>
      </c>
      <c r="H15" s="288"/>
      <c r="I15" s="235"/>
    </row>
    <row r="16" spans="1:9" ht="15">
      <c r="A16" s="273"/>
      <c r="B16" s="235" t="s">
        <v>224</v>
      </c>
      <c r="C16" s="290">
        <f>SUM(C8:C15)</f>
        <v>5248000</v>
      </c>
      <c r="D16" s="291">
        <f>SUM(D9:D15)</f>
        <v>4980000</v>
      </c>
      <c r="E16" s="291">
        <f>SUM(E8:E15)</f>
        <v>268000</v>
      </c>
      <c r="F16" s="291">
        <f>SUM(F8:F15)</f>
        <v>5100000</v>
      </c>
      <c r="G16" s="291">
        <f>SUM(G9:G15)</f>
        <v>4920000</v>
      </c>
      <c r="H16" s="291">
        <f>SUM(H8:H15)</f>
        <v>180000</v>
      </c>
      <c r="I16" s="235"/>
    </row>
    <row r="18" ht="12.75">
      <c r="E18" t="s">
        <v>99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6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56.75390625" style="0" customWidth="1"/>
    <col min="3" max="3" width="37.125" style="0" customWidth="1"/>
    <col min="4" max="4" width="27.625" style="0" customWidth="1"/>
  </cols>
  <sheetData>
    <row r="4" ht="12.75">
      <c r="B4" t="s">
        <v>226</v>
      </c>
    </row>
    <row r="5" spans="2:4" ht="16.5" thickBot="1">
      <c r="B5" s="177" t="s">
        <v>194</v>
      </c>
      <c r="C5" s="219"/>
      <c r="D5" s="219"/>
    </row>
    <row r="6" spans="2:4" ht="15">
      <c r="B6" s="227" t="s">
        <v>193</v>
      </c>
      <c r="C6" s="232" t="s">
        <v>197</v>
      </c>
      <c r="D6" s="233" t="s">
        <v>203</v>
      </c>
    </row>
    <row r="7" spans="2:4" ht="14.25">
      <c r="B7" s="221" t="s">
        <v>133</v>
      </c>
      <c r="C7" s="235"/>
      <c r="D7" s="236">
        <v>90000</v>
      </c>
    </row>
    <row r="8" spans="2:4" ht="14.25">
      <c r="B8" s="221" t="s">
        <v>195</v>
      </c>
      <c r="C8" s="235" t="s">
        <v>198</v>
      </c>
      <c r="D8" s="237">
        <v>8000</v>
      </c>
    </row>
    <row r="9" spans="2:4" ht="14.25">
      <c r="B9" s="221" t="s">
        <v>151</v>
      </c>
      <c r="C9" s="235" t="s">
        <v>199</v>
      </c>
      <c r="D9" s="237">
        <v>4000</v>
      </c>
    </row>
    <row r="10" spans="2:4" ht="14.25">
      <c r="B10" s="221" t="s">
        <v>163</v>
      </c>
      <c r="C10" s="235"/>
      <c r="D10" s="237">
        <v>300000</v>
      </c>
    </row>
    <row r="11" spans="2:4" ht="14.25">
      <c r="B11" s="221" t="s">
        <v>171</v>
      </c>
      <c r="C11" s="235"/>
      <c r="D11" s="237">
        <v>300000</v>
      </c>
    </row>
    <row r="12" spans="2:4" ht="14.25">
      <c r="B12" s="221" t="s">
        <v>196</v>
      </c>
      <c r="C12" s="235" t="s">
        <v>200</v>
      </c>
      <c r="D12" s="237">
        <v>10000</v>
      </c>
    </row>
    <row r="13" spans="2:4" ht="14.25">
      <c r="B13" s="221" t="s">
        <v>183</v>
      </c>
      <c r="C13" s="235"/>
      <c r="D13" s="237">
        <v>30000</v>
      </c>
    </row>
    <row r="14" spans="2:4" ht="14.25">
      <c r="B14" s="221" t="s">
        <v>177</v>
      </c>
      <c r="C14" s="235" t="s">
        <v>199</v>
      </c>
      <c r="D14" s="237">
        <v>8000</v>
      </c>
    </row>
    <row r="15" spans="2:4" ht="14.25">
      <c r="B15" s="221" t="s">
        <v>216</v>
      </c>
      <c r="C15" s="235" t="s">
        <v>213</v>
      </c>
      <c r="D15" s="237">
        <v>150000</v>
      </c>
    </row>
    <row r="16" spans="2:4" ht="14.25">
      <c r="B16" s="221" t="s">
        <v>212</v>
      </c>
      <c r="C16" s="235" t="s">
        <v>215</v>
      </c>
      <c r="D16" s="237">
        <v>25000</v>
      </c>
    </row>
    <row r="17" spans="2:4" ht="14.25">
      <c r="B17" s="221" t="s">
        <v>208</v>
      </c>
      <c r="C17" s="235"/>
      <c r="D17" s="237"/>
    </row>
    <row r="18" spans="2:4" ht="14.25">
      <c r="B18" s="221" t="s">
        <v>209</v>
      </c>
      <c r="C18" s="235" t="s">
        <v>211</v>
      </c>
      <c r="D18" s="237">
        <v>500000</v>
      </c>
    </row>
    <row r="19" spans="2:4" ht="14.25">
      <c r="B19" s="221" t="s">
        <v>210</v>
      </c>
      <c r="C19" s="235" t="s">
        <v>214</v>
      </c>
      <c r="D19" s="237"/>
    </row>
    <row r="20" spans="2:4" ht="14.25">
      <c r="B20" s="221" t="s">
        <v>217</v>
      </c>
      <c r="C20" s="235"/>
      <c r="D20" s="237"/>
    </row>
    <row r="21" spans="2:4" ht="14.25">
      <c r="B21" s="221"/>
      <c r="C21" s="235"/>
      <c r="D21" s="237"/>
    </row>
    <row r="22" spans="2:4" ht="14.25">
      <c r="B22" s="221"/>
      <c r="C22" s="235"/>
      <c r="D22" s="237"/>
    </row>
    <row r="23" spans="2:4" ht="15">
      <c r="B23" s="234" t="s">
        <v>206</v>
      </c>
      <c r="C23" s="235"/>
      <c r="D23" s="237"/>
    </row>
    <row r="24" spans="2:4" ht="42.75">
      <c r="B24" s="238"/>
      <c r="C24" s="239" t="s">
        <v>100</v>
      </c>
      <c r="D24" s="237">
        <v>196338</v>
      </c>
    </row>
    <row r="25" spans="2:4" ht="14.25">
      <c r="B25" s="238"/>
      <c r="C25" s="240" t="s">
        <v>101</v>
      </c>
      <c r="D25" s="237">
        <v>30052</v>
      </c>
    </row>
    <row r="26" spans="2:4" ht="15.75" thickBot="1">
      <c r="B26" s="241" t="s">
        <v>207</v>
      </c>
      <c r="C26" s="242"/>
      <c r="D26" s="243">
        <f>SUM(D7:D25)</f>
        <v>1651390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L29" sqref="L29"/>
    </sheetView>
  </sheetViews>
  <sheetFormatPr defaultColWidth="9.00390625" defaultRowHeight="12.75"/>
  <cols>
    <col min="1" max="1" width="32.00390625" style="0" customWidth="1"/>
    <col min="2" max="2" width="21.75390625" style="0" customWidth="1"/>
    <col min="3" max="3" width="13.375" style="0" customWidth="1"/>
    <col min="4" max="4" width="14.75390625" style="0" customWidth="1"/>
    <col min="5" max="5" width="15.25390625" style="0" customWidth="1"/>
    <col min="6" max="6" width="16.00390625" style="0" customWidth="1"/>
    <col min="7" max="7" width="14.25390625" style="0" customWidth="1"/>
    <col min="8" max="8" width="12.75390625" style="0" customWidth="1"/>
    <col min="9" max="9" width="13.125" style="0" customWidth="1"/>
    <col min="10" max="10" width="13.75390625" style="0" customWidth="1"/>
    <col min="11" max="11" width="15.25390625" style="0" customWidth="1"/>
    <col min="12" max="12" width="16.00390625" style="0" customWidth="1"/>
  </cols>
  <sheetData>
    <row r="1" ht="13.5" thickBot="1"/>
    <row r="2" spans="1:11" ht="16.5" thickBot="1">
      <c r="A2" s="245" t="s">
        <v>123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ht="15.75" thickBot="1">
      <c r="A3" s="178"/>
      <c r="B3" s="329" t="s">
        <v>225</v>
      </c>
      <c r="C3" s="330"/>
      <c r="D3" s="331" t="s">
        <v>112</v>
      </c>
      <c r="E3" s="332"/>
      <c r="F3" s="332"/>
      <c r="G3" s="332"/>
      <c r="H3" s="333" t="s">
        <v>113</v>
      </c>
      <c r="I3" s="333"/>
      <c r="J3" s="333"/>
      <c r="K3" s="249" t="s">
        <v>71</v>
      </c>
    </row>
    <row r="4" spans="1:11" ht="63.75">
      <c r="A4" s="250"/>
      <c r="B4" s="261" t="s">
        <v>100</v>
      </c>
      <c r="C4" s="262" t="s">
        <v>101</v>
      </c>
      <c r="D4" s="263" t="s">
        <v>114</v>
      </c>
      <c r="E4" s="264" t="s">
        <v>115</v>
      </c>
      <c r="F4" s="264" t="s">
        <v>116</v>
      </c>
      <c r="G4" s="265" t="s">
        <v>117</v>
      </c>
      <c r="H4" s="266" t="s">
        <v>118</v>
      </c>
      <c r="I4" s="266" t="s">
        <v>119</v>
      </c>
      <c r="J4" s="267" t="s">
        <v>120</v>
      </c>
      <c r="K4" s="253"/>
    </row>
    <row r="5" spans="1:11" ht="13.5" thickBot="1">
      <c r="A5" s="251" t="s">
        <v>102</v>
      </c>
      <c r="B5" s="228">
        <v>26</v>
      </c>
      <c r="C5" s="228">
        <v>4</v>
      </c>
      <c r="D5" s="268">
        <v>25</v>
      </c>
      <c r="E5" s="268">
        <v>15</v>
      </c>
      <c r="F5" s="268">
        <v>14</v>
      </c>
      <c r="G5" s="268">
        <v>5</v>
      </c>
      <c r="H5" s="269">
        <v>9</v>
      </c>
      <c r="I5" s="269">
        <v>1</v>
      </c>
      <c r="J5" s="269">
        <v>1</v>
      </c>
      <c r="K5" s="254">
        <f>SUM(B5:J5)</f>
        <v>100</v>
      </c>
    </row>
    <row r="6" spans="1:12" ht="12.75">
      <c r="A6" s="251" t="s">
        <v>103</v>
      </c>
      <c r="B6" s="229">
        <v>190970</v>
      </c>
      <c r="C6" s="229">
        <v>29380</v>
      </c>
      <c r="D6" s="181">
        <v>183625</v>
      </c>
      <c r="E6" s="181">
        <v>110175</v>
      </c>
      <c r="F6" s="181">
        <v>102830</v>
      </c>
      <c r="G6" s="181">
        <v>36725</v>
      </c>
      <c r="H6" s="185">
        <v>66105</v>
      </c>
      <c r="I6" s="185">
        <v>7345</v>
      </c>
      <c r="J6" s="185">
        <v>7345</v>
      </c>
      <c r="K6" s="255">
        <v>734500</v>
      </c>
      <c r="L6" s="271"/>
    </row>
    <row r="7" spans="1:12" ht="12.75">
      <c r="A7" s="251" t="s">
        <v>104</v>
      </c>
      <c r="B7" s="230"/>
      <c r="C7" s="231"/>
      <c r="D7" s="181"/>
      <c r="E7" s="181">
        <v>378600</v>
      </c>
      <c r="F7" s="181"/>
      <c r="G7" s="181"/>
      <c r="H7" s="183"/>
      <c r="I7" s="183"/>
      <c r="J7" s="183"/>
      <c r="K7" s="255">
        <v>378600</v>
      </c>
      <c r="L7" s="271"/>
    </row>
    <row r="8" spans="1:12" ht="12.75">
      <c r="A8" s="251" t="s">
        <v>105</v>
      </c>
      <c r="B8" s="230"/>
      <c r="C8" s="231"/>
      <c r="D8" s="181"/>
      <c r="E8" s="181"/>
      <c r="F8" s="181">
        <v>6300</v>
      </c>
      <c r="G8" s="181"/>
      <c r="H8" s="183"/>
      <c r="I8" s="183"/>
      <c r="J8" s="183"/>
      <c r="K8" s="255">
        <f>SUM(B8:J8)</f>
        <v>6300</v>
      </c>
      <c r="L8" s="271"/>
    </row>
    <row r="9" spans="1:12" ht="12.75">
      <c r="A9" s="251" t="s">
        <v>106</v>
      </c>
      <c r="B9" s="230"/>
      <c r="C9" s="231"/>
      <c r="D9" s="181"/>
      <c r="E9" s="181">
        <v>5500</v>
      </c>
      <c r="F9" s="181"/>
      <c r="G9" s="181"/>
      <c r="H9" s="185"/>
      <c r="I9" s="185"/>
      <c r="J9" s="185"/>
      <c r="K9" s="255">
        <f>SUM(B9:J9)</f>
        <v>5500</v>
      </c>
      <c r="L9" s="271"/>
    </row>
    <row r="10" spans="1:12" ht="12.75">
      <c r="A10" s="251" t="s">
        <v>107</v>
      </c>
      <c r="B10" s="229"/>
      <c r="C10" s="229"/>
      <c r="D10" s="181">
        <v>42000</v>
      </c>
      <c r="E10" s="181"/>
      <c r="F10" s="181"/>
      <c r="G10" s="181"/>
      <c r="H10" s="185"/>
      <c r="I10" s="185"/>
      <c r="J10" s="185"/>
      <c r="K10" s="255">
        <f>SUM(B10:J10)</f>
        <v>42000</v>
      </c>
      <c r="L10" s="271"/>
    </row>
    <row r="11" spans="1:12" ht="12.75">
      <c r="A11" s="251" t="s">
        <v>108</v>
      </c>
      <c r="B11" s="229"/>
      <c r="C11" s="229"/>
      <c r="D11" s="270">
        <v>300</v>
      </c>
      <c r="E11" s="181"/>
      <c r="F11" s="181"/>
      <c r="G11" s="181"/>
      <c r="H11" s="185"/>
      <c r="I11" s="185"/>
      <c r="J11" s="185"/>
      <c r="K11" s="255">
        <f>SUM(B11:J11)</f>
        <v>300</v>
      </c>
      <c r="L11" s="271"/>
    </row>
    <row r="12" spans="1:12" ht="12.75">
      <c r="A12" s="251" t="s">
        <v>221</v>
      </c>
      <c r="B12" s="256">
        <v>1000</v>
      </c>
      <c r="C12" s="179"/>
      <c r="D12" s="180">
        <v>1000</v>
      </c>
      <c r="E12" s="181"/>
      <c r="F12" s="181"/>
      <c r="G12" s="182"/>
      <c r="H12" s="184"/>
      <c r="I12" s="185"/>
      <c r="J12" s="257"/>
      <c r="K12" s="255">
        <v>2000</v>
      </c>
      <c r="L12" s="271"/>
    </row>
    <row r="13" spans="1:12" ht="13.5" thickBot="1">
      <c r="A13" s="251" t="s">
        <v>220</v>
      </c>
      <c r="B13" s="258">
        <v>4368</v>
      </c>
      <c r="C13" s="186">
        <v>672</v>
      </c>
      <c r="D13" s="187">
        <v>4200</v>
      </c>
      <c r="E13" s="188">
        <v>2520</v>
      </c>
      <c r="F13" s="188">
        <v>2352</v>
      </c>
      <c r="G13" s="189">
        <v>840</v>
      </c>
      <c r="H13" s="190">
        <v>1512</v>
      </c>
      <c r="I13" s="191">
        <v>168</v>
      </c>
      <c r="J13" s="259">
        <v>168</v>
      </c>
      <c r="K13" s="255">
        <v>16800</v>
      </c>
      <c r="L13" s="271"/>
    </row>
    <row r="14" spans="1:12" ht="13.5" thickBot="1">
      <c r="A14" s="252" t="s">
        <v>109</v>
      </c>
      <c r="B14" s="260">
        <f aca="true" t="shared" si="0" ref="B14:K14">SUM(B6:B13)</f>
        <v>196338</v>
      </c>
      <c r="C14" s="192">
        <f t="shared" si="0"/>
        <v>30052</v>
      </c>
      <c r="D14" s="193">
        <f t="shared" si="0"/>
        <v>231125</v>
      </c>
      <c r="E14" s="194">
        <f t="shared" si="0"/>
        <v>496795</v>
      </c>
      <c r="F14" s="194">
        <f t="shared" si="0"/>
        <v>111482</v>
      </c>
      <c r="G14" s="195">
        <f t="shared" si="0"/>
        <v>37565</v>
      </c>
      <c r="H14" s="196">
        <f t="shared" si="0"/>
        <v>67617</v>
      </c>
      <c r="I14" s="197">
        <f t="shared" si="0"/>
        <v>7513</v>
      </c>
      <c r="J14" s="198">
        <f t="shared" si="0"/>
        <v>7513</v>
      </c>
      <c r="K14" s="248">
        <f t="shared" si="0"/>
        <v>1186000</v>
      </c>
      <c r="L14" s="271"/>
    </row>
    <row r="16" spans="1:10" ht="15.75">
      <c r="A16" s="176"/>
      <c r="B16" s="176"/>
      <c r="C16" s="176"/>
      <c r="D16" s="176"/>
      <c r="E16" s="176"/>
      <c r="F16" s="176"/>
      <c r="G16" s="176"/>
      <c r="H16" s="176"/>
      <c r="I16" s="176"/>
      <c r="J16" s="199"/>
    </row>
    <row r="17" spans="1:10" ht="15.75">
      <c r="A17" s="199" t="s">
        <v>121</v>
      </c>
      <c r="B17" s="176"/>
      <c r="C17" s="176"/>
      <c r="D17" s="176"/>
      <c r="E17" s="176"/>
      <c r="F17" s="176"/>
      <c r="G17" s="176"/>
      <c r="H17" s="176"/>
      <c r="I17" s="176"/>
      <c r="J17" s="199"/>
    </row>
    <row r="18" spans="1:10" ht="16.5" thickBot="1">
      <c r="A18" s="176"/>
      <c r="B18" s="176"/>
      <c r="C18" s="176"/>
      <c r="D18" s="176"/>
      <c r="E18" s="176"/>
      <c r="F18" s="176"/>
      <c r="G18" s="176"/>
      <c r="H18" s="176"/>
      <c r="I18" s="176"/>
      <c r="J18" s="199"/>
    </row>
    <row r="19" spans="1:10" ht="15.75">
      <c r="A19" s="200"/>
      <c r="B19" s="201"/>
      <c r="C19" s="175"/>
      <c r="D19" s="202"/>
      <c r="E19" s="175"/>
      <c r="F19" s="175"/>
      <c r="G19" s="175"/>
      <c r="H19" s="175"/>
      <c r="I19" s="175"/>
      <c r="J19" s="174"/>
    </row>
    <row r="20" spans="1:10" ht="15.75">
      <c r="A20" s="203" t="s">
        <v>110</v>
      </c>
      <c r="B20" s="204">
        <v>268000</v>
      </c>
      <c r="C20" s="175"/>
      <c r="D20" s="202"/>
      <c r="E20" s="175"/>
      <c r="F20" s="175"/>
      <c r="G20" s="175"/>
      <c r="H20" s="175"/>
      <c r="I20" s="175"/>
      <c r="J20" s="174"/>
    </row>
    <row r="21" spans="1:10" ht="16.5" thickBot="1">
      <c r="A21" s="205" t="s">
        <v>111</v>
      </c>
      <c r="B21" s="206">
        <v>800000</v>
      </c>
      <c r="C21" s="175"/>
      <c r="D21" s="175"/>
      <c r="E21" s="175"/>
      <c r="F21" s="175"/>
      <c r="G21" s="175"/>
      <c r="H21" s="175"/>
      <c r="I21" s="175"/>
      <c r="J21" s="174"/>
    </row>
    <row r="22" spans="1:10" ht="15.75">
      <c r="A22" s="207" t="s">
        <v>218</v>
      </c>
      <c r="B22" s="208">
        <f>SUM(B20:B21)</f>
        <v>1068000</v>
      </c>
      <c r="C22" s="175"/>
      <c r="D22" s="175"/>
      <c r="E22" s="175"/>
      <c r="F22" s="175"/>
      <c r="G22" s="175"/>
      <c r="H22" s="175"/>
      <c r="I22" s="175"/>
      <c r="J22" s="174"/>
    </row>
    <row r="23" spans="1:10" ht="15.75">
      <c r="A23" s="207" t="s">
        <v>219</v>
      </c>
      <c r="B23" s="208">
        <v>1186000</v>
      </c>
      <c r="C23" s="175"/>
      <c r="D23" s="175"/>
      <c r="E23" s="175"/>
      <c r="F23" s="175"/>
      <c r="G23" s="175"/>
      <c r="H23" s="175"/>
      <c r="I23" s="175"/>
      <c r="J23" s="174"/>
    </row>
    <row r="24" spans="1:10" ht="16.5" thickBot="1">
      <c r="A24" s="209" t="s">
        <v>122</v>
      </c>
      <c r="B24" s="210">
        <f>B22-B23</f>
        <v>-118000</v>
      </c>
      <c r="C24" s="175"/>
      <c r="D24" s="175"/>
      <c r="E24" s="175"/>
      <c r="F24" s="175"/>
      <c r="G24" s="175"/>
      <c r="H24" s="175"/>
      <c r="I24" s="175"/>
      <c r="J24" s="174"/>
    </row>
  </sheetData>
  <sheetProtection/>
  <mergeCells count="3">
    <mergeCell ref="B3:C3"/>
    <mergeCell ref="D3:G3"/>
    <mergeCell ref="H3:J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35"/>
  <sheetViews>
    <sheetView zoomScalePageLayoutView="0" workbookViewId="0" topLeftCell="A4">
      <selection activeCell="O72" sqref="O72"/>
    </sheetView>
  </sheetViews>
  <sheetFormatPr defaultColWidth="9.00390625" defaultRowHeight="12.75"/>
  <cols>
    <col min="2" max="2" width="15.25390625" style="0" customWidth="1"/>
    <col min="3" max="3" width="13.25390625" style="0" customWidth="1"/>
    <col min="4" max="4" width="12.25390625" style="0" customWidth="1"/>
    <col min="5" max="5" width="9.125" style="0" customWidth="1"/>
    <col min="6" max="6" width="14.00390625" style="0" customWidth="1"/>
    <col min="7" max="7" width="11.625" style="0" customWidth="1"/>
    <col min="8" max="8" width="12.25390625" style="0" customWidth="1"/>
    <col min="9" max="9" width="14.625" style="0" customWidth="1"/>
  </cols>
  <sheetData>
    <row r="2" ht="13.5" thickBot="1"/>
    <row r="3" spans="2:9" ht="16.5" thickBot="1">
      <c r="B3" s="334" t="s">
        <v>124</v>
      </c>
      <c r="C3" s="335"/>
      <c r="D3" s="335"/>
      <c r="E3" s="335"/>
      <c r="F3" s="335"/>
      <c r="G3" s="335"/>
      <c r="H3" s="335"/>
      <c r="I3" s="336"/>
    </row>
    <row r="4" spans="2:9" ht="43.5" thickBot="1">
      <c r="B4" s="211" t="s">
        <v>125</v>
      </c>
      <c r="C4" s="212" t="s">
        <v>126</v>
      </c>
      <c r="D4" s="213" t="s">
        <v>127</v>
      </c>
      <c r="E4" s="212" t="s">
        <v>128</v>
      </c>
      <c r="F4" s="212" t="s">
        <v>129</v>
      </c>
      <c r="G4" s="212" t="s">
        <v>130</v>
      </c>
      <c r="H4" s="212" t="s">
        <v>131</v>
      </c>
      <c r="I4" s="212" t="s">
        <v>132</v>
      </c>
    </row>
    <row r="5" spans="2:9" ht="15.75" thickBot="1">
      <c r="B5" s="214" t="s">
        <v>133</v>
      </c>
      <c r="C5" s="215" t="s">
        <v>134</v>
      </c>
      <c r="D5" s="215" t="s">
        <v>135</v>
      </c>
      <c r="E5" s="216" t="s">
        <v>136</v>
      </c>
      <c r="F5" s="216" t="s">
        <v>137</v>
      </c>
      <c r="G5" s="217">
        <v>0.6736111111111112</v>
      </c>
      <c r="H5" s="216" t="s">
        <v>138</v>
      </c>
      <c r="I5" s="216" t="s">
        <v>136</v>
      </c>
    </row>
    <row r="6" spans="2:9" ht="30.75" thickBot="1">
      <c r="B6" s="214" t="s">
        <v>139</v>
      </c>
      <c r="C6" s="215" t="s">
        <v>134</v>
      </c>
      <c r="D6" s="215" t="s">
        <v>140</v>
      </c>
      <c r="E6" s="216" t="s">
        <v>136</v>
      </c>
      <c r="F6" s="216" t="s">
        <v>137</v>
      </c>
      <c r="G6" s="217">
        <v>0.6736111111111112</v>
      </c>
      <c r="H6" s="216" t="s">
        <v>138</v>
      </c>
      <c r="I6" s="216" t="s">
        <v>136</v>
      </c>
    </row>
    <row r="7" spans="2:9" ht="30.75" thickBot="1">
      <c r="B7" s="214" t="s">
        <v>141</v>
      </c>
      <c r="C7" s="215" t="s">
        <v>142</v>
      </c>
      <c r="D7" s="215" t="s">
        <v>140</v>
      </c>
      <c r="E7" s="216" t="s">
        <v>136</v>
      </c>
      <c r="F7" s="216" t="s">
        <v>137</v>
      </c>
      <c r="G7" s="217">
        <v>0.6736111111111112</v>
      </c>
      <c r="H7" s="216" t="s">
        <v>138</v>
      </c>
      <c r="I7" s="216" t="s">
        <v>136</v>
      </c>
    </row>
    <row r="8" spans="2:9" ht="30.75" thickBot="1">
      <c r="B8" s="214" t="s">
        <v>143</v>
      </c>
      <c r="C8" s="215" t="s">
        <v>144</v>
      </c>
      <c r="D8" s="215" t="s">
        <v>145</v>
      </c>
      <c r="E8" s="216" t="s">
        <v>136</v>
      </c>
      <c r="F8" s="216" t="s">
        <v>137</v>
      </c>
      <c r="G8" s="217">
        <v>0.6736111111111112</v>
      </c>
      <c r="H8" s="216" t="s">
        <v>138</v>
      </c>
      <c r="I8" s="216" t="s">
        <v>136</v>
      </c>
    </row>
    <row r="9" spans="2:9" ht="45.75" thickBot="1">
      <c r="B9" s="214" t="s">
        <v>146</v>
      </c>
      <c r="C9" s="215" t="s">
        <v>144</v>
      </c>
      <c r="D9" s="215" t="s">
        <v>147</v>
      </c>
      <c r="E9" s="216" t="s">
        <v>136</v>
      </c>
      <c r="F9" s="216" t="s">
        <v>137</v>
      </c>
      <c r="G9" s="217">
        <v>0.6736111111111112</v>
      </c>
      <c r="H9" s="216" t="s">
        <v>138</v>
      </c>
      <c r="I9" s="216" t="s">
        <v>148</v>
      </c>
    </row>
    <row r="10" spans="2:9" ht="75.75" thickBot="1">
      <c r="B10" s="214" t="s">
        <v>149</v>
      </c>
      <c r="C10" s="215" t="s">
        <v>144</v>
      </c>
      <c r="D10" s="215" t="s">
        <v>150</v>
      </c>
      <c r="E10" s="216" t="s">
        <v>136</v>
      </c>
      <c r="F10" s="216" t="s">
        <v>137</v>
      </c>
      <c r="G10" s="217">
        <v>0.6736111111111112</v>
      </c>
      <c r="H10" s="216" t="s">
        <v>138</v>
      </c>
      <c r="I10" s="216" t="s">
        <v>136</v>
      </c>
    </row>
    <row r="11" spans="2:9" ht="45.75" thickBot="1">
      <c r="B11" s="214" t="s">
        <v>151</v>
      </c>
      <c r="C11" s="215" t="s">
        <v>152</v>
      </c>
      <c r="D11" s="215" t="s">
        <v>147</v>
      </c>
      <c r="E11" s="216" t="s">
        <v>136</v>
      </c>
      <c r="F11" s="216" t="s">
        <v>137</v>
      </c>
      <c r="G11" s="217">
        <v>0.6736111111111112</v>
      </c>
      <c r="H11" s="216" t="s">
        <v>138</v>
      </c>
      <c r="I11" s="216" t="s">
        <v>136</v>
      </c>
    </row>
    <row r="12" spans="2:9" ht="30.75" thickBot="1">
      <c r="B12" s="214" t="s">
        <v>153</v>
      </c>
      <c r="C12" s="215" t="s">
        <v>152</v>
      </c>
      <c r="D12" s="215" t="s">
        <v>154</v>
      </c>
      <c r="E12" s="216" t="s">
        <v>136</v>
      </c>
      <c r="F12" s="216" t="s">
        <v>137</v>
      </c>
      <c r="G12" s="217">
        <v>0.6736111111111112</v>
      </c>
      <c r="H12" s="216" t="s">
        <v>138</v>
      </c>
      <c r="I12" s="216" t="s">
        <v>136</v>
      </c>
    </row>
    <row r="13" spans="2:9" ht="45.75" thickBot="1">
      <c r="B13" s="214" t="s">
        <v>155</v>
      </c>
      <c r="C13" s="215" t="s">
        <v>156</v>
      </c>
      <c r="D13" s="215" t="s">
        <v>154</v>
      </c>
      <c r="E13" s="216" t="s">
        <v>136</v>
      </c>
      <c r="F13" s="216" t="s">
        <v>137</v>
      </c>
      <c r="G13" s="217">
        <v>0.6736111111111112</v>
      </c>
      <c r="H13" s="216" t="s">
        <v>138</v>
      </c>
      <c r="I13" s="216" t="s">
        <v>136</v>
      </c>
    </row>
    <row r="14" spans="2:9" ht="30.75" thickBot="1">
      <c r="B14" s="214" t="s">
        <v>157</v>
      </c>
      <c r="C14" s="215" t="s">
        <v>156</v>
      </c>
      <c r="D14" s="215" t="s">
        <v>158</v>
      </c>
      <c r="E14" s="216" t="s">
        <v>136</v>
      </c>
      <c r="F14" s="216" t="s">
        <v>137</v>
      </c>
      <c r="G14" s="217">
        <v>0.6736111111111112</v>
      </c>
      <c r="H14" s="216" t="s">
        <v>138</v>
      </c>
      <c r="I14" s="216" t="s">
        <v>136</v>
      </c>
    </row>
    <row r="15" spans="2:9" ht="45.75" thickBot="1">
      <c r="B15" s="214" t="s">
        <v>159</v>
      </c>
      <c r="C15" s="215" t="s">
        <v>156</v>
      </c>
      <c r="D15" s="215" t="s">
        <v>160</v>
      </c>
      <c r="E15" s="216" t="s">
        <v>136</v>
      </c>
      <c r="F15" s="216" t="s">
        <v>137</v>
      </c>
      <c r="G15" s="217">
        <v>0.6736111111111112</v>
      </c>
      <c r="H15" s="216" t="s">
        <v>138</v>
      </c>
      <c r="I15" s="216" t="s">
        <v>136</v>
      </c>
    </row>
    <row r="16" spans="2:9" ht="30.75" thickBot="1">
      <c r="B16" s="214" t="s">
        <v>161</v>
      </c>
      <c r="C16" s="215" t="s">
        <v>156</v>
      </c>
      <c r="D16" s="215" t="s">
        <v>162</v>
      </c>
      <c r="E16" s="216" t="s">
        <v>136</v>
      </c>
      <c r="F16" s="216" t="s">
        <v>137</v>
      </c>
      <c r="G16" s="217">
        <v>0.6736111111111112</v>
      </c>
      <c r="H16" s="216" t="s">
        <v>138</v>
      </c>
      <c r="I16" s="216" t="s">
        <v>136</v>
      </c>
    </row>
    <row r="17" spans="2:9" ht="30.75" thickBot="1">
      <c r="B17" s="214" t="s">
        <v>163</v>
      </c>
      <c r="C17" s="218" t="s">
        <v>164</v>
      </c>
      <c r="D17" s="215" t="s">
        <v>165</v>
      </c>
      <c r="E17" s="216" t="s">
        <v>136</v>
      </c>
      <c r="F17" s="216" t="s">
        <v>137</v>
      </c>
      <c r="G17" s="217">
        <v>0.6736111111111112</v>
      </c>
      <c r="H17" s="216" t="s">
        <v>138</v>
      </c>
      <c r="I17" s="216" t="s">
        <v>136</v>
      </c>
    </row>
    <row r="18" spans="2:9" ht="45.75" thickBot="1">
      <c r="B18" s="214" t="s">
        <v>166</v>
      </c>
      <c r="C18" s="218" t="s">
        <v>164</v>
      </c>
      <c r="D18" s="215" t="s">
        <v>167</v>
      </c>
      <c r="E18" s="216" t="s">
        <v>136</v>
      </c>
      <c r="F18" s="216" t="s">
        <v>137</v>
      </c>
      <c r="G18" s="217">
        <v>0.6736111111111112</v>
      </c>
      <c r="H18" s="216" t="s">
        <v>138</v>
      </c>
      <c r="I18" s="216" t="s">
        <v>136</v>
      </c>
    </row>
    <row r="19" spans="2:9" ht="30.75" thickBot="1">
      <c r="B19" s="214" t="s">
        <v>168</v>
      </c>
      <c r="C19" s="218" t="s">
        <v>164</v>
      </c>
      <c r="D19" s="215" t="s">
        <v>169</v>
      </c>
      <c r="E19" s="216" t="s">
        <v>136</v>
      </c>
      <c r="F19" s="216" t="s">
        <v>137</v>
      </c>
      <c r="G19" s="217">
        <v>0.6736111111111112</v>
      </c>
      <c r="H19" s="216" t="s">
        <v>138</v>
      </c>
      <c r="I19" s="216" t="s">
        <v>136</v>
      </c>
    </row>
    <row r="20" spans="2:9" ht="30.75" thickBot="1">
      <c r="B20" s="214" t="s">
        <v>170</v>
      </c>
      <c r="C20" s="218" t="s">
        <v>164</v>
      </c>
      <c r="D20" s="215" t="s">
        <v>154</v>
      </c>
      <c r="E20" s="216" t="s">
        <v>136</v>
      </c>
      <c r="F20" s="216" t="s">
        <v>137</v>
      </c>
      <c r="G20" s="217">
        <v>0.6736111111111112</v>
      </c>
      <c r="H20" s="216" t="s">
        <v>138</v>
      </c>
      <c r="I20" s="216" t="s">
        <v>136</v>
      </c>
    </row>
    <row r="21" spans="2:9" ht="30.75" thickBot="1">
      <c r="B21" s="214" t="s">
        <v>171</v>
      </c>
      <c r="C21" s="218" t="s">
        <v>172</v>
      </c>
      <c r="D21" s="215" t="s">
        <v>140</v>
      </c>
      <c r="E21" s="216" t="s">
        <v>136</v>
      </c>
      <c r="F21" s="216" t="s">
        <v>137</v>
      </c>
      <c r="G21" s="217">
        <v>0.6736111111111112</v>
      </c>
      <c r="H21" s="216" t="s">
        <v>138</v>
      </c>
      <c r="I21" s="216" t="s">
        <v>136</v>
      </c>
    </row>
    <row r="22" spans="2:9" ht="30.75" thickBot="1">
      <c r="B22" s="214" t="s">
        <v>173</v>
      </c>
      <c r="C22" s="218" t="s">
        <v>174</v>
      </c>
      <c r="D22" s="215" t="s">
        <v>154</v>
      </c>
      <c r="E22" s="216" t="s">
        <v>136</v>
      </c>
      <c r="F22" s="216" t="s">
        <v>137</v>
      </c>
      <c r="G22" s="217">
        <v>0.6736111111111112</v>
      </c>
      <c r="H22" s="216" t="s">
        <v>138</v>
      </c>
      <c r="I22" s="216" t="s">
        <v>136</v>
      </c>
    </row>
    <row r="23" spans="2:9" ht="30.75" thickBot="1">
      <c r="B23" s="214" t="s">
        <v>175</v>
      </c>
      <c r="C23" s="218" t="s">
        <v>174</v>
      </c>
      <c r="D23" s="215" t="s">
        <v>154</v>
      </c>
      <c r="E23" s="216" t="s">
        <v>136</v>
      </c>
      <c r="F23" s="216" t="s">
        <v>137</v>
      </c>
      <c r="G23" s="217">
        <v>0.6736111111111112</v>
      </c>
      <c r="H23" s="216" t="s">
        <v>138</v>
      </c>
      <c r="I23" s="216" t="s">
        <v>136</v>
      </c>
    </row>
    <row r="24" spans="2:9" ht="30.75" thickBot="1">
      <c r="B24" s="214" t="s">
        <v>176</v>
      </c>
      <c r="C24" s="218" t="s">
        <v>174</v>
      </c>
      <c r="D24" s="215" t="s">
        <v>162</v>
      </c>
      <c r="E24" s="216" t="s">
        <v>136</v>
      </c>
      <c r="F24" s="216" t="s">
        <v>137</v>
      </c>
      <c r="G24" s="217">
        <v>0.6736111111111112</v>
      </c>
      <c r="H24" s="216" t="s">
        <v>138</v>
      </c>
      <c r="I24" s="216" t="s">
        <v>136</v>
      </c>
    </row>
    <row r="25" spans="2:9" ht="45.75" thickBot="1">
      <c r="B25" s="214" t="s">
        <v>177</v>
      </c>
      <c r="C25" s="218" t="s">
        <v>174</v>
      </c>
      <c r="D25" s="215" t="s">
        <v>178</v>
      </c>
      <c r="E25" s="216" t="s">
        <v>136</v>
      </c>
      <c r="F25" s="216" t="s">
        <v>137</v>
      </c>
      <c r="G25" s="217">
        <v>0.6736111111111112</v>
      </c>
      <c r="H25" s="216" t="s">
        <v>138</v>
      </c>
      <c r="I25" s="216" t="s">
        <v>136</v>
      </c>
    </row>
    <row r="26" spans="2:9" ht="30.75" thickBot="1">
      <c r="B26" s="214" t="s">
        <v>179</v>
      </c>
      <c r="C26" s="218" t="s">
        <v>180</v>
      </c>
      <c r="D26" s="215" t="s">
        <v>181</v>
      </c>
      <c r="E26" s="216" t="s">
        <v>136</v>
      </c>
      <c r="F26" s="216" t="s">
        <v>137</v>
      </c>
      <c r="G26" s="217">
        <v>0.6736111111111112</v>
      </c>
      <c r="H26" s="216" t="s">
        <v>138</v>
      </c>
      <c r="I26" s="216" t="s">
        <v>136</v>
      </c>
    </row>
    <row r="27" spans="2:9" ht="30.75" thickBot="1">
      <c r="B27" s="214" t="s">
        <v>182</v>
      </c>
      <c r="C27" s="218" t="s">
        <v>180</v>
      </c>
      <c r="D27" s="215" t="s">
        <v>154</v>
      </c>
      <c r="E27" s="216" t="s">
        <v>136</v>
      </c>
      <c r="F27" s="216" t="s">
        <v>137</v>
      </c>
      <c r="G27" s="217">
        <v>0.6736111111111112</v>
      </c>
      <c r="H27" s="216" t="s">
        <v>138</v>
      </c>
      <c r="I27" s="216" t="s">
        <v>136</v>
      </c>
    </row>
    <row r="28" spans="2:9" ht="30.75" thickBot="1">
      <c r="B28" s="214" t="s">
        <v>183</v>
      </c>
      <c r="C28" s="218" t="s">
        <v>184</v>
      </c>
      <c r="D28" s="215" t="s">
        <v>165</v>
      </c>
      <c r="E28" s="216" t="s">
        <v>136</v>
      </c>
      <c r="F28" s="216" t="s">
        <v>137</v>
      </c>
      <c r="G28" s="217">
        <v>0.6736111111111112</v>
      </c>
      <c r="H28" s="216" t="s">
        <v>138</v>
      </c>
      <c r="I28" s="216" t="s">
        <v>136</v>
      </c>
    </row>
    <row r="29" spans="2:9" ht="30.75" thickBot="1">
      <c r="B29" s="214" t="s">
        <v>185</v>
      </c>
      <c r="C29" s="218" t="s">
        <v>184</v>
      </c>
      <c r="D29" s="215" t="s">
        <v>140</v>
      </c>
      <c r="E29" s="216" t="s">
        <v>136</v>
      </c>
      <c r="F29" s="216" t="s">
        <v>137</v>
      </c>
      <c r="G29" s="217">
        <v>0.6736111111111112</v>
      </c>
      <c r="H29" s="216" t="s">
        <v>138</v>
      </c>
      <c r="I29" s="216" t="s">
        <v>136</v>
      </c>
    </row>
    <row r="30" spans="2:9" ht="45.75" thickBot="1">
      <c r="B30" s="214" t="s">
        <v>186</v>
      </c>
      <c r="C30" s="218" t="s">
        <v>187</v>
      </c>
      <c r="D30" s="215" t="s">
        <v>160</v>
      </c>
      <c r="E30" s="216" t="s">
        <v>136</v>
      </c>
      <c r="F30" s="216" t="s">
        <v>137</v>
      </c>
      <c r="G30" s="217">
        <v>0.6736111111111112</v>
      </c>
      <c r="H30" s="216" t="s">
        <v>138</v>
      </c>
      <c r="I30" s="216" t="s">
        <v>136</v>
      </c>
    </row>
    <row r="31" spans="2:9" ht="30.75" thickBot="1">
      <c r="B31" s="214" t="s">
        <v>188</v>
      </c>
      <c r="C31" s="218" t="s">
        <v>187</v>
      </c>
      <c r="D31" s="215" t="s">
        <v>154</v>
      </c>
      <c r="E31" s="216" t="s">
        <v>136</v>
      </c>
      <c r="F31" s="216" t="s">
        <v>137</v>
      </c>
      <c r="G31" s="217">
        <v>0.6736111111111112</v>
      </c>
      <c r="H31" s="216" t="s">
        <v>138</v>
      </c>
      <c r="I31" s="216" t="s">
        <v>136</v>
      </c>
    </row>
    <row r="32" spans="2:9" ht="45.75" thickBot="1">
      <c r="B32" s="214" t="s">
        <v>189</v>
      </c>
      <c r="C32" s="218" t="s">
        <v>187</v>
      </c>
      <c r="D32" s="215" t="s">
        <v>147</v>
      </c>
      <c r="E32" s="216" t="s">
        <v>136</v>
      </c>
      <c r="F32" s="216" t="s">
        <v>137</v>
      </c>
      <c r="G32" s="217">
        <v>0.6736111111111112</v>
      </c>
      <c r="H32" s="216" t="s">
        <v>138</v>
      </c>
      <c r="I32" s="216" t="s">
        <v>148</v>
      </c>
    </row>
    <row r="33" spans="2:9" ht="30.75" thickBot="1">
      <c r="B33" s="214" t="s">
        <v>190</v>
      </c>
      <c r="C33" s="218" t="s">
        <v>187</v>
      </c>
      <c r="D33" s="215" t="s">
        <v>145</v>
      </c>
      <c r="E33" s="216" t="s">
        <v>136</v>
      </c>
      <c r="F33" s="216" t="s">
        <v>137</v>
      </c>
      <c r="G33" s="217">
        <v>0.6736111111111112</v>
      </c>
      <c r="H33" s="216" t="s">
        <v>138</v>
      </c>
      <c r="I33" s="216" t="s">
        <v>136</v>
      </c>
    </row>
    <row r="34" spans="2:9" ht="45.75" thickBot="1">
      <c r="B34" s="214" t="s">
        <v>191</v>
      </c>
      <c r="C34" s="218" t="s">
        <v>187</v>
      </c>
      <c r="D34" s="215" t="s">
        <v>147</v>
      </c>
      <c r="E34" s="216" t="s">
        <v>136</v>
      </c>
      <c r="F34" s="216" t="s">
        <v>137</v>
      </c>
      <c r="G34" s="217">
        <v>0.6736111111111112</v>
      </c>
      <c r="H34" s="216" t="s">
        <v>138</v>
      </c>
      <c r="I34" s="216" t="s">
        <v>136</v>
      </c>
    </row>
    <row r="35" spans="2:9" ht="45.75" thickBot="1">
      <c r="B35" s="214" t="s">
        <v>192</v>
      </c>
      <c r="C35" s="218" t="s">
        <v>187</v>
      </c>
      <c r="D35" s="215" t="s">
        <v>147</v>
      </c>
      <c r="E35" s="216" t="s">
        <v>136</v>
      </c>
      <c r="F35" s="216" t="s">
        <v>137</v>
      </c>
      <c r="G35" s="217">
        <v>0.6736111111111112</v>
      </c>
      <c r="H35" s="216" t="s">
        <v>138</v>
      </c>
      <c r="I35" s="216" t="s">
        <v>148</v>
      </c>
    </row>
  </sheetData>
  <sheetProtection/>
  <mergeCells count="1">
    <mergeCell ref="B3:I3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2018-11-26T14:39:56Z</cp:lastPrinted>
  <dcterms:created xsi:type="dcterms:W3CDTF">1997-01-24T11:07:25Z</dcterms:created>
  <dcterms:modified xsi:type="dcterms:W3CDTF">2018-11-26T14:44:31Z</dcterms:modified>
  <cp:category/>
  <cp:version/>
  <cp:contentType/>
  <cp:contentStatus/>
</cp:coreProperties>
</file>